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2240"/>
  </bookViews>
  <sheets>
    <sheet name="Beds" sheetId="1" r:id="rId1"/>
    <sheet name="Sheet1" sheetId="4" state="hidden" r:id="rId2"/>
    <sheet name="JDE Upload" sheetId="7" state="hidden" r:id="rId3"/>
    <sheet name="Models" sheetId="6" state="hidden" r:id="rId4"/>
    <sheet name="FLEX" sheetId="2" state="hidden" r:id="rId5"/>
    <sheet name="Survey's" sheetId="3" state="hidden" r:id="rId6"/>
  </sheets>
  <calcPr calcId="125725"/>
</workbook>
</file>

<file path=xl/calcChain.xml><?xml version="1.0" encoding="utf-8"?>
<calcChain xmlns="http://schemas.openxmlformats.org/spreadsheetml/2006/main">
  <c r="P13" i="4"/>
  <c r="P14"/>
  <c r="C47" i="1"/>
  <c r="P15" i="4"/>
  <c r="C48" i="1"/>
  <c r="P16" i="4"/>
  <c r="P17"/>
  <c r="C50" i="1"/>
  <c r="P18" i="4"/>
  <c r="C51" i="1"/>
  <c r="P19" i="4"/>
  <c r="C52" i="1"/>
  <c r="P20" i="4"/>
  <c r="P21"/>
  <c r="C54" i="1"/>
  <c r="P22" i="4"/>
  <c r="C55" i="1"/>
  <c r="P23" i="4"/>
  <c r="P24"/>
  <c r="C57" i="1"/>
  <c r="P25" i="4"/>
  <c r="P26"/>
  <c r="C59" i="1"/>
  <c r="P27" i="4"/>
  <c r="P28"/>
  <c r="C61" i="1"/>
  <c r="P29" i="4"/>
  <c r="P30"/>
  <c r="C63" i="1"/>
  <c r="P31" i="4"/>
  <c r="P32"/>
  <c r="C65" i="1"/>
  <c r="P33" i="4"/>
  <c r="P34"/>
  <c r="C67" i="1"/>
  <c r="P35" i="4"/>
  <c r="P36"/>
  <c r="C69" i="1"/>
  <c r="P37" i="4"/>
  <c r="P38"/>
  <c r="C71" i="1"/>
  <c r="P39" i="4"/>
  <c r="P40"/>
  <c r="C73" i="1"/>
  <c r="P41" i="4"/>
  <c r="P42"/>
  <c r="C75" i="1"/>
  <c r="P43" i="4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3"/>
  <c r="C36" i="1"/>
  <c r="P4" i="4"/>
  <c r="C37" i="1"/>
  <c r="P5" i="4"/>
  <c r="C38" i="1"/>
  <c r="P6" i="4"/>
  <c r="C39" i="1"/>
  <c r="P7" i="4"/>
  <c r="C40" i="1"/>
  <c r="P8" i="4"/>
  <c r="C41" i="1"/>
  <c r="P9" i="4"/>
  <c r="C42" i="1"/>
  <c r="P10" i="4"/>
  <c r="C43" i="1"/>
  <c r="P11" i="4"/>
  <c r="C44" i="1"/>
  <c r="P12" i="4"/>
  <c r="C45" i="1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C46"/>
  <c r="E46"/>
  <c r="C49"/>
  <c r="U18" i="4"/>
  <c r="C53" i="1"/>
  <c r="U22" i="4" s="1"/>
  <c r="C56" i="1"/>
  <c r="E56"/>
  <c r="C58"/>
  <c r="E58"/>
  <c r="C60"/>
  <c r="E60"/>
  <c r="C62"/>
  <c r="E62"/>
  <c r="C64"/>
  <c r="E64"/>
  <c r="C66"/>
  <c r="J33" i="7" s="1"/>
  <c r="E66" i="1"/>
  <c r="C68"/>
  <c r="E68"/>
  <c r="C70"/>
  <c r="J37" i="7" s="1"/>
  <c r="E70" i="1"/>
  <c r="C72"/>
  <c r="E72"/>
  <c r="C74"/>
  <c r="E74"/>
  <c r="C76"/>
  <c r="U45" i="4"/>
  <c r="C77" i="1"/>
  <c r="J44" i="7" s="1"/>
  <c r="C78" i="1"/>
  <c r="C79"/>
  <c r="C80"/>
  <c r="C81"/>
  <c r="C82"/>
  <c r="U51" i="4" s="1"/>
  <c r="C83" i="1"/>
  <c r="C84"/>
  <c r="C85"/>
  <c r="C86"/>
  <c r="C87"/>
  <c r="C88"/>
  <c r="J55" i="7" s="1"/>
  <c r="C89" i="1"/>
  <c r="C90"/>
  <c r="C91"/>
  <c r="C92"/>
  <c r="U61" i="4" s="1"/>
  <c r="C93" i="1"/>
  <c r="C94"/>
  <c r="U63" i="4"/>
  <c r="C95" i="1"/>
  <c r="C96"/>
  <c r="C97"/>
  <c r="C98"/>
  <c r="C99"/>
  <c r="C100"/>
  <c r="C101"/>
  <c r="C102"/>
  <c r="C103"/>
  <c r="C104"/>
  <c r="C105"/>
  <c r="C106"/>
  <c r="C107"/>
  <c r="C108"/>
  <c r="C109"/>
  <c r="C110"/>
  <c r="U79" i="4"/>
  <c r="C111" i="1"/>
  <c r="C112"/>
  <c r="C113"/>
  <c r="C114"/>
  <c r="U83" i="4" s="1"/>
  <c r="C115" i="1"/>
  <c r="C116"/>
  <c r="C117"/>
  <c r="C118"/>
  <c r="U87" i="4" s="1"/>
  <c r="C119" i="1"/>
  <c r="C120"/>
  <c r="C121"/>
  <c r="J88" i="7" s="1"/>
  <c r="C122" i="1"/>
  <c r="U91" i="4" s="1"/>
  <c r="C123" i="1"/>
  <c r="C124"/>
  <c r="U93" i="4" s="1"/>
  <c r="C125" i="1"/>
  <c r="C126"/>
  <c r="C127"/>
  <c r="C128"/>
  <c r="C129"/>
  <c r="C130"/>
  <c r="U99" i="4"/>
  <c r="C131" i="1"/>
  <c r="C132"/>
  <c r="C133"/>
  <c r="C134"/>
  <c r="U103" i="4"/>
  <c r="C135" i="1"/>
  <c r="C136"/>
  <c r="C137"/>
  <c r="C138"/>
  <c r="U107" i="4" s="1"/>
  <c r="C139" i="1"/>
  <c r="C140"/>
  <c r="C141"/>
  <c r="C142"/>
  <c r="U111" i="4" s="1"/>
  <c r="C143" i="1"/>
  <c r="C144"/>
  <c r="C145"/>
  <c r="C146"/>
  <c r="C147"/>
  <c r="C148"/>
  <c r="C149"/>
  <c r="C150"/>
  <c r="U119" i="4" s="1"/>
  <c r="C151" i="1"/>
  <c r="C152"/>
  <c r="C153"/>
  <c r="C154"/>
  <c r="U123" i="4"/>
  <c r="C155" i="1"/>
  <c r="C156"/>
  <c r="C157"/>
  <c r="C158"/>
  <c r="U127" i="4"/>
  <c r="C159" i="1"/>
  <c r="C160"/>
  <c r="C161"/>
  <c r="C162"/>
  <c r="U131" i="4" s="1"/>
  <c r="C163" i="1"/>
  <c r="C164"/>
  <c r="C165"/>
  <c r="C166"/>
  <c r="U135" i="4" s="1"/>
  <c r="C167" i="1"/>
  <c r="C168"/>
  <c r="C169"/>
  <c r="C170"/>
  <c r="U139" i="4" s="1"/>
  <c r="C171" i="1"/>
  <c r="C172"/>
  <c r="C173"/>
  <c r="C174"/>
  <c r="U143" i="4" s="1"/>
  <c r="C175" i="1"/>
  <c r="C176"/>
  <c r="C177"/>
  <c r="C178"/>
  <c r="U147" i="4" s="1"/>
  <c r="C179" i="1"/>
  <c r="C180"/>
  <c r="C181"/>
  <c r="C182"/>
  <c r="U151" i="4" s="1"/>
  <c r="C183" i="1"/>
  <c r="C184"/>
  <c r="C185"/>
  <c r="C186"/>
  <c r="U155" i="4" s="1"/>
  <c r="C187" i="1"/>
  <c r="C188"/>
  <c r="C189"/>
  <c r="J156" i="7" s="1"/>
  <c r="C190" i="1"/>
  <c r="U159" i="4" s="1"/>
  <c r="C191" i="1"/>
  <c r="C192"/>
  <c r="U161" i="4" s="1"/>
  <c r="C193" i="1"/>
  <c r="C194"/>
  <c r="C195"/>
  <c r="C196"/>
  <c r="C197"/>
  <c r="C198"/>
  <c r="C199"/>
  <c r="C200"/>
  <c r="U169" i="4" s="1"/>
  <c r="C201" i="1"/>
  <c r="C202"/>
  <c r="U171" i="4"/>
  <c r="C203" i="1"/>
  <c r="U172" i="4" s="1"/>
  <c r="C204" i="1"/>
  <c r="C205"/>
  <c r="C206"/>
  <c r="U175" i="4"/>
  <c r="C207" i="1"/>
  <c r="C208"/>
  <c r="C209"/>
  <c r="C210"/>
  <c r="U179" i="4" s="1"/>
  <c r="C211" i="1"/>
  <c r="C212"/>
  <c r="C213"/>
  <c r="C214"/>
  <c r="U183" i="4" s="1"/>
  <c r="C215" i="1"/>
  <c r="C216"/>
  <c r="C217"/>
  <c r="C218"/>
  <c r="U187" i="4" s="1"/>
  <c r="C219" i="1"/>
  <c r="C220"/>
  <c r="C221"/>
  <c r="C222"/>
  <c r="U191" i="4" s="1"/>
  <c r="C223" i="1"/>
  <c r="C224"/>
  <c r="C225"/>
  <c r="C226"/>
  <c r="U195" i="4" s="1"/>
  <c r="C227" i="1"/>
  <c r="C228"/>
  <c r="C229"/>
  <c r="C230"/>
  <c r="U199" i="4" s="1"/>
  <c r="C231" i="1"/>
  <c r="C232"/>
  <c r="C233"/>
  <c r="C234"/>
  <c r="U203" i="4" s="1"/>
  <c r="C235" i="1"/>
  <c r="C236"/>
  <c r="C237"/>
  <c r="C238"/>
  <c r="U207" i="4" s="1"/>
  <c r="C239" i="1"/>
  <c r="C240"/>
  <c r="C241"/>
  <c r="C242"/>
  <c r="U211" i="4" s="1"/>
  <c r="C243" i="1"/>
  <c r="C244"/>
  <c r="C245"/>
  <c r="C246"/>
  <c r="U215" i="4" s="1"/>
  <c r="C247" i="1"/>
  <c r="C248"/>
  <c r="C249"/>
  <c r="C250"/>
  <c r="U219" i="4"/>
  <c r="C251" i="1"/>
  <c r="C252"/>
  <c r="C253"/>
  <c r="C254"/>
  <c r="U223" i="4"/>
  <c r="C255" i="1"/>
  <c r="C256"/>
  <c r="C257"/>
  <c r="C258"/>
  <c r="U227" i="4"/>
  <c r="C259" i="1"/>
  <c r="C260"/>
  <c r="C261"/>
  <c r="C262"/>
  <c r="C263"/>
  <c r="C264"/>
  <c r="C265"/>
  <c r="J232" i="7" s="1"/>
  <c r="C266" i="1"/>
  <c r="U235" i="4"/>
  <c r="C267" i="1"/>
  <c r="C268"/>
  <c r="C269"/>
  <c r="C270"/>
  <c r="C271"/>
  <c r="C272"/>
  <c r="C273"/>
  <c r="C274"/>
  <c r="C275"/>
  <c r="C276"/>
  <c r="C277"/>
  <c r="C278"/>
  <c r="U247" i="4"/>
  <c r="C279" i="1"/>
  <c r="U248" i="4" s="1"/>
  <c r="C280" i="1"/>
  <c r="C281"/>
  <c r="C282"/>
  <c r="U251" i="4"/>
  <c r="C283" i="1"/>
  <c r="C284"/>
  <c r="C285"/>
  <c r="C286"/>
  <c r="U255" i="4" s="1"/>
  <c r="C287" i="1"/>
  <c r="C288"/>
  <c r="C289"/>
  <c r="J256" i="7" s="1"/>
  <c r="C290" i="1"/>
  <c r="U259" i="4" s="1"/>
  <c r="C291" i="1"/>
  <c r="C292"/>
  <c r="U261" i="4" s="1"/>
  <c r="C293" i="1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U279" i="4"/>
  <c r="C311" i="1"/>
  <c r="U280" i="4" s="1"/>
  <c r="C312" i="1"/>
  <c r="C313"/>
  <c r="C314"/>
  <c r="U283" i="4"/>
  <c r="C315" i="1"/>
  <c r="C316"/>
  <c r="C317"/>
  <c r="C318"/>
  <c r="U287" i="4" s="1"/>
  <c r="C319" i="1"/>
  <c r="C320"/>
  <c r="C321"/>
  <c r="C322"/>
  <c r="U291" i="4" s="1"/>
  <c r="C323" i="1"/>
  <c r="C324"/>
  <c r="C325"/>
  <c r="C326"/>
  <c r="U295" i="4" s="1"/>
  <c r="C327" i="1"/>
  <c r="C328"/>
  <c r="C329"/>
  <c r="C330"/>
  <c r="U299" i="4" s="1"/>
  <c r="C331" i="1"/>
  <c r="C332"/>
  <c r="C333"/>
  <c r="C334"/>
  <c r="U303" i="4" s="1"/>
  <c r="C335" i="1"/>
  <c r="C336"/>
  <c r="C337"/>
  <c r="C338"/>
  <c r="U307" i="4"/>
  <c r="C339" i="1"/>
  <c r="U308" i="4" s="1"/>
  <c r="C340" i="1"/>
  <c r="C341"/>
  <c r="C342"/>
  <c r="C343"/>
  <c r="C344"/>
  <c r="C345"/>
  <c r="C346"/>
  <c r="C347"/>
  <c r="C348"/>
  <c r="C349"/>
  <c r="C350"/>
  <c r="C351"/>
  <c r="U320" i="4" s="1"/>
  <c r="C352" i="1"/>
  <c r="C353"/>
  <c r="C354"/>
  <c r="U323" i="4"/>
  <c r="C355" i="1"/>
  <c r="C356"/>
  <c r="C357"/>
  <c r="C358"/>
  <c r="U327" i="4" s="1"/>
  <c r="C359" i="1"/>
  <c r="C360"/>
  <c r="C361"/>
  <c r="C362"/>
  <c r="U331" i="4" s="1"/>
  <c r="C363" i="1"/>
  <c r="C364"/>
  <c r="C365"/>
  <c r="C366"/>
  <c r="U335" i="4" s="1"/>
  <c r="C367" i="1"/>
  <c r="C368"/>
  <c r="C369"/>
  <c r="J336" i="7" s="1"/>
  <c r="C370" i="1"/>
  <c r="C371"/>
  <c r="C372"/>
  <c r="C373"/>
  <c r="U342" i="4" s="1"/>
  <c r="C374" i="1"/>
  <c r="C375"/>
  <c r="C376"/>
  <c r="C377"/>
  <c r="J344" i="7" s="1"/>
  <c r="C378" i="1"/>
  <c r="C379"/>
  <c r="C380"/>
  <c r="C381"/>
  <c r="U350" i="4" s="1"/>
  <c r="C382" i="1"/>
  <c r="U351" i="4"/>
  <c r="C383" i="1"/>
  <c r="C384"/>
  <c r="C385"/>
  <c r="C386"/>
  <c r="C387"/>
  <c r="C388"/>
  <c r="C389"/>
  <c r="C390"/>
  <c r="C391"/>
  <c r="C392"/>
  <c r="C393"/>
  <c r="C394"/>
  <c r="C395"/>
  <c r="C396"/>
  <c r="J363" i="7" s="1"/>
  <c r="C397" i="1"/>
  <c r="C398"/>
  <c r="C399"/>
  <c r="U368" i="4" s="1"/>
  <c r="C400" i="1"/>
  <c r="C401"/>
  <c r="C402"/>
  <c r="U371" i="4"/>
  <c r="C403" i="1"/>
  <c r="C404"/>
  <c r="C405"/>
  <c r="C406"/>
  <c r="U375" i="4" s="1"/>
  <c r="C407" i="1"/>
  <c r="C408"/>
  <c r="C409"/>
  <c r="C410"/>
  <c r="C411"/>
  <c r="C412"/>
  <c r="C413"/>
  <c r="C414"/>
  <c r="U383" i="4"/>
  <c r="C415" i="1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J407" i="7" s="1"/>
  <c r="C441" i="1"/>
  <c r="C442"/>
  <c r="C443"/>
  <c r="C444"/>
  <c r="J411" i="7" s="1"/>
  <c r="C445" i="1"/>
  <c r="C446"/>
  <c r="C447"/>
  <c r="C448"/>
  <c r="J415" i="7" s="1"/>
  <c r="C449" i="1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A3" i="7"/>
  <c r="A4"/>
  <c r="A5"/>
  <c r="A6"/>
  <c r="A7"/>
  <c r="A8"/>
  <c r="A9"/>
  <c r="A10"/>
  <c r="A11"/>
  <c r="A12"/>
  <c r="A13"/>
  <c r="A14"/>
  <c r="A15"/>
  <c r="A16"/>
  <c r="A17"/>
  <c r="A18"/>
  <c r="A19"/>
  <c r="A20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J468"/>
  <c r="A469"/>
  <c r="J469"/>
  <c r="A470"/>
  <c r="J470"/>
  <c r="A471"/>
  <c r="J471"/>
  <c r="A472"/>
  <c r="J472"/>
  <c r="A473"/>
  <c r="J473"/>
  <c r="A474"/>
  <c r="J474"/>
  <c r="A475"/>
  <c r="J475"/>
  <c r="A476"/>
  <c r="J476"/>
  <c r="A477"/>
  <c r="J477"/>
  <c r="A478"/>
  <c r="J478"/>
  <c r="A479"/>
  <c r="J479"/>
  <c r="A480"/>
  <c r="J480"/>
  <c r="A481"/>
  <c r="J481"/>
  <c r="A482"/>
  <c r="J482"/>
  <c r="A483"/>
  <c r="J483"/>
  <c r="A484"/>
  <c r="J484"/>
  <c r="A485"/>
  <c r="J485"/>
  <c r="A486"/>
  <c r="J486"/>
  <c r="S5" i="4"/>
  <c r="T5"/>
  <c r="S6"/>
  <c r="T6" s="1"/>
  <c r="S7"/>
  <c r="T7"/>
  <c r="S8"/>
  <c r="T8" s="1"/>
  <c r="S9"/>
  <c r="T9"/>
  <c r="S10"/>
  <c r="T10" s="1"/>
  <c r="S11"/>
  <c r="T11"/>
  <c r="AA11" s="1"/>
  <c r="S12"/>
  <c r="T12"/>
  <c r="S13"/>
  <c r="T13" s="1"/>
  <c r="S14"/>
  <c r="T14"/>
  <c r="S15"/>
  <c r="T15" s="1"/>
  <c r="S16"/>
  <c r="T16"/>
  <c r="S17"/>
  <c r="T17" s="1"/>
  <c r="X17" s="1"/>
  <c r="S18"/>
  <c r="T18"/>
  <c r="S19"/>
  <c r="T19"/>
  <c r="S20"/>
  <c r="T20"/>
  <c r="S21"/>
  <c r="T21"/>
  <c r="S22"/>
  <c r="T22" s="1"/>
  <c r="S23"/>
  <c r="T23"/>
  <c r="S24"/>
  <c r="T24" s="1"/>
  <c r="AA24" s="1"/>
  <c r="S25"/>
  <c r="T25"/>
  <c r="S26"/>
  <c r="T26"/>
  <c r="S27"/>
  <c r="T27"/>
  <c r="S28"/>
  <c r="T28"/>
  <c r="S29"/>
  <c r="T29" s="1"/>
  <c r="S30"/>
  <c r="T30"/>
  <c r="S31"/>
  <c r="T31" s="1"/>
  <c r="S32"/>
  <c r="T32"/>
  <c r="S33"/>
  <c r="T33" s="1"/>
  <c r="S34"/>
  <c r="T34"/>
  <c r="S35"/>
  <c r="T35" s="1"/>
  <c r="S36"/>
  <c r="T36"/>
  <c r="S37"/>
  <c r="T37" s="1"/>
  <c r="S38"/>
  <c r="T38"/>
  <c r="S39"/>
  <c r="T39" s="1"/>
  <c r="S40"/>
  <c r="T40"/>
  <c r="S41"/>
  <c r="T41" s="1"/>
  <c r="S42"/>
  <c r="T42"/>
  <c r="S43"/>
  <c r="T43" s="1"/>
  <c r="S44"/>
  <c r="T44"/>
  <c r="U47"/>
  <c r="S45"/>
  <c r="T45"/>
  <c r="U48"/>
  <c r="S46"/>
  <c r="T46" s="1"/>
  <c r="S47"/>
  <c r="T47"/>
  <c r="S48"/>
  <c r="T48"/>
  <c r="S49"/>
  <c r="T49"/>
  <c r="J50" i="7"/>
  <c r="S50" i="4"/>
  <c r="T50"/>
  <c r="S51"/>
  <c r="T51" s="1"/>
  <c r="S52"/>
  <c r="T52"/>
  <c r="S53"/>
  <c r="T53" s="1"/>
  <c r="S54"/>
  <c r="T54"/>
  <c r="S55"/>
  <c r="T55" s="1"/>
  <c r="U58"/>
  <c r="S56"/>
  <c r="T56"/>
  <c r="S57"/>
  <c r="T57"/>
  <c r="S58"/>
  <c r="T58"/>
  <c r="S59"/>
  <c r="T59"/>
  <c r="S60"/>
  <c r="T60" s="1"/>
  <c r="S61"/>
  <c r="T61"/>
  <c r="S62"/>
  <c r="T62" s="1"/>
  <c r="S63"/>
  <c r="T63"/>
  <c r="S64"/>
  <c r="T64" s="1"/>
  <c r="U67"/>
  <c r="S65"/>
  <c r="T65"/>
  <c r="S66"/>
  <c r="T66"/>
  <c r="S67"/>
  <c r="T67"/>
  <c r="J68" i="7"/>
  <c r="S68" i="4"/>
  <c r="T68"/>
  <c r="U71"/>
  <c r="S69"/>
  <c r="T69"/>
  <c r="S70"/>
  <c r="T70"/>
  <c r="S71"/>
  <c r="T71"/>
  <c r="J72" i="7"/>
  <c r="S72" i="4"/>
  <c r="T72" s="1"/>
  <c r="U75"/>
  <c r="S73"/>
  <c r="T73"/>
  <c r="S74"/>
  <c r="T74"/>
  <c r="S75"/>
  <c r="T75"/>
  <c r="S76"/>
  <c r="T76"/>
  <c r="S77"/>
  <c r="T77"/>
  <c r="S78"/>
  <c r="T78"/>
  <c r="S79"/>
  <c r="T79"/>
  <c r="S80"/>
  <c r="T80"/>
  <c r="S81"/>
  <c r="T81" s="1"/>
  <c r="S82"/>
  <c r="T82"/>
  <c r="S83"/>
  <c r="T83" s="1"/>
  <c r="S84"/>
  <c r="T84"/>
  <c r="S85"/>
  <c r="T85" s="1"/>
  <c r="S86"/>
  <c r="T86"/>
  <c r="S87"/>
  <c r="T87" s="1"/>
  <c r="S88"/>
  <c r="T88"/>
  <c r="S89"/>
  <c r="T89"/>
  <c r="J90" i="7"/>
  <c r="S90" i="4"/>
  <c r="T90" s="1"/>
  <c r="S91"/>
  <c r="T91"/>
  <c r="J92" i="7"/>
  <c r="S92" i="4"/>
  <c r="T92"/>
  <c r="U95"/>
  <c r="S93"/>
  <c r="T93" s="1"/>
  <c r="S94"/>
  <c r="T94"/>
  <c r="S95"/>
  <c r="T95" s="1"/>
  <c r="S96"/>
  <c r="T96"/>
  <c r="S97"/>
  <c r="T97" s="1"/>
  <c r="S98"/>
  <c r="T98"/>
  <c r="S99"/>
  <c r="T99" s="1"/>
  <c r="J100" i="7"/>
  <c r="S100" i="4"/>
  <c r="T100"/>
  <c r="S101"/>
  <c r="T101"/>
  <c r="S102"/>
  <c r="T102"/>
  <c r="S103"/>
  <c r="T103"/>
  <c r="S104"/>
  <c r="T104"/>
  <c r="S105"/>
  <c r="T105"/>
  <c r="S106"/>
  <c r="T106" s="1"/>
  <c r="S107"/>
  <c r="T107"/>
  <c r="S108"/>
  <c r="T108" s="1"/>
  <c r="AC108" s="1"/>
  <c r="S109"/>
  <c r="T109"/>
  <c r="U112"/>
  <c r="S110"/>
  <c r="T110"/>
  <c r="S111"/>
  <c r="T111"/>
  <c r="S112"/>
  <c r="T112"/>
  <c r="U115"/>
  <c r="S113"/>
  <c r="T113"/>
  <c r="S114"/>
  <c r="T114"/>
  <c r="S115"/>
  <c r="T115"/>
  <c r="S116"/>
  <c r="T116"/>
  <c r="S117"/>
  <c r="T117"/>
  <c r="U120"/>
  <c r="S118"/>
  <c r="T118" s="1"/>
  <c r="S119"/>
  <c r="T119"/>
  <c r="S120"/>
  <c r="T120" s="1"/>
  <c r="S121"/>
  <c r="T121"/>
  <c r="S122"/>
  <c r="T122" s="1"/>
  <c r="S123"/>
  <c r="T123"/>
  <c r="J124" i="7"/>
  <c r="S124" i="4"/>
  <c r="T124"/>
  <c r="S125"/>
  <c r="T125"/>
  <c r="U128"/>
  <c r="S126"/>
  <c r="T126"/>
  <c r="S127"/>
  <c r="T127" s="1"/>
  <c r="J128" i="7"/>
  <c r="S128" i="4"/>
  <c r="T128"/>
  <c r="S129"/>
  <c r="T129"/>
  <c r="S130"/>
  <c r="T130" s="1"/>
  <c r="S131"/>
  <c r="T131"/>
  <c r="J132" i="7"/>
  <c r="S132" i="4"/>
  <c r="T132"/>
  <c r="S133"/>
  <c r="T133" s="1"/>
  <c r="U136"/>
  <c r="S134"/>
  <c r="T134"/>
  <c r="S135"/>
  <c r="T135"/>
  <c r="S136"/>
  <c r="T136"/>
  <c r="S137"/>
  <c r="T137"/>
  <c r="S138"/>
  <c r="T138" s="1"/>
  <c r="S139"/>
  <c r="T139"/>
  <c r="J140" i="7"/>
  <c r="S140" i="4"/>
  <c r="T140"/>
  <c r="S141"/>
  <c r="T141" s="1"/>
  <c r="U144"/>
  <c r="S142"/>
  <c r="T142"/>
  <c r="S143"/>
  <c r="T143"/>
  <c r="S144"/>
  <c r="T144"/>
  <c r="S145"/>
  <c r="T145"/>
  <c r="S146"/>
  <c r="T146" s="1"/>
  <c r="S147"/>
  <c r="T147"/>
  <c r="J148" i="7"/>
  <c r="S148" i="4"/>
  <c r="T148"/>
  <c r="S149"/>
  <c r="T149" s="1"/>
  <c r="U152"/>
  <c r="S150"/>
  <c r="T150"/>
  <c r="S151"/>
  <c r="T151"/>
  <c r="J152" i="7"/>
  <c r="S152" i="4"/>
  <c r="T152" s="1"/>
  <c r="S153"/>
  <c r="T153"/>
  <c r="U156"/>
  <c r="S154"/>
  <c r="T154"/>
  <c r="S155"/>
  <c r="T155"/>
  <c r="S156"/>
  <c r="T156"/>
  <c r="S157"/>
  <c r="T157"/>
  <c r="U160"/>
  <c r="S158"/>
  <c r="T158"/>
  <c r="S159"/>
  <c r="T159" s="1"/>
  <c r="J160" i="7"/>
  <c r="S160" i="4"/>
  <c r="T160"/>
  <c r="AC160" s="1"/>
  <c r="U163"/>
  <c r="S161"/>
  <c r="T161"/>
  <c r="S162"/>
  <c r="T162" s="1"/>
  <c r="S163"/>
  <c r="T163"/>
  <c r="J164" i="7"/>
  <c r="S164" i="4"/>
  <c r="T164"/>
  <c r="U167"/>
  <c r="S165"/>
  <c r="T165" s="1"/>
  <c r="U168"/>
  <c r="S166"/>
  <c r="T166"/>
  <c r="S167"/>
  <c r="T167"/>
  <c r="J168" i="7"/>
  <c r="S168" i="4"/>
  <c r="T168" s="1"/>
  <c r="S169"/>
  <c r="T169"/>
  <c r="S170"/>
  <c r="T170"/>
  <c r="S171"/>
  <c r="T171"/>
  <c r="S172"/>
  <c r="T172"/>
  <c r="S173"/>
  <c r="T173"/>
  <c r="U176"/>
  <c r="S174"/>
  <c r="T174"/>
  <c r="S175"/>
  <c r="T175" s="1"/>
  <c r="J176" i="7"/>
  <c r="S176" i="4"/>
  <c r="T176"/>
  <c r="AC176" s="1"/>
  <c r="S177"/>
  <c r="T177"/>
  <c r="J178" i="7"/>
  <c r="S178" i="4"/>
  <c r="T178"/>
  <c r="S179"/>
  <c r="T179"/>
  <c r="S180"/>
  <c r="T180"/>
  <c r="S181"/>
  <c r="T181" s="1"/>
  <c r="S182"/>
  <c r="T182"/>
  <c r="S183"/>
  <c r="T183" s="1"/>
  <c r="J184" i="7"/>
  <c r="S184" i="4"/>
  <c r="T184"/>
  <c r="Y184" s="1"/>
  <c r="S185"/>
  <c r="T185"/>
  <c r="U188"/>
  <c r="S186"/>
  <c r="T186"/>
  <c r="S187"/>
  <c r="T187"/>
  <c r="S188"/>
  <c r="T188"/>
  <c r="S189"/>
  <c r="T189" s="1"/>
  <c r="S190"/>
  <c r="T190"/>
  <c r="S191"/>
  <c r="T191" s="1"/>
  <c r="J192" i="7"/>
  <c r="S192" i="4"/>
  <c r="T192"/>
  <c r="AC192" s="1"/>
  <c r="S193"/>
  <c r="T193"/>
  <c r="J194" i="7"/>
  <c r="S194" i="4"/>
  <c r="T194"/>
  <c r="S195"/>
  <c r="T195"/>
  <c r="S196"/>
  <c r="T196"/>
  <c r="S197"/>
  <c r="T197" s="1"/>
  <c r="S198"/>
  <c r="T198"/>
  <c r="S199"/>
  <c r="T199" s="1"/>
  <c r="J200" i="7"/>
  <c r="S200" i="4"/>
  <c r="T200"/>
  <c r="Y200" s="1"/>
  <c r="S201"/>
  <c r="T201"/>
  <c r="S202"/>
  <c r="T202" s="1"/>
  <c r="S203"/>
  <c r="T203"/>
  <c r="J204" i="7"/>
  <c r="S204" i="4"/>
  <c r="T204"/>
  <c r="S205"/>
  <c r="T205" s="1"/>
  <c r="S206"/>
  <c r="T206"/>
  <c r="S207"/>
  <c r="T207" s="1"/>
  <c r="J208" i="7"/>
  <c r="S208" i="4"/>
  <c r="T208"/>
  <c r="S209"/>
  <c r="T209"/>
  <c r="J210" i="7"/>
  <c r="S210" i="4"/>
  <c r="T210"/>
  <c r="S211"/>
  <c r="T211"/>
  <c r="J212" i="7"/>
  <c r="S212" i="4"/>
  <c r="T212"/>
  <c r="S213"/>
  <c r="T213" s="1"/>
  <c r="S214"/>
  <c r="T214"/>
  <c r="S215"/>
  <c r="T215" s="1"/>
  <c r="S216"/>
  <c r="T216"/>
  <c r="S217"/>
  <c r="T217"/>
  <c r="S218"/>
  <c r="T218"/>
  <c r="S219"/>
  <c r="T219"/>
  <c r="J220" i="7"/>
  <c r="S220" i="4"/>
  <c r="T220" s="1"/>
  <c r="S221"/>
  <c r="T221"/>
  <c r="S222"/>
  <c r="T222" s="1"/>
  <c r="S223"/>
  <c r="T223"/>
  <c r="J224" i="7"/>
  <c r="S224" i="4"/>
  <c r="T224"/>
  <c r="S225"/>
  <c r="T225"/>
  <c r="S226"/>
  <c r="T226"/>
  <c r="S227"/>
  <c r="T227"/>
  <c r="J228" i="7"/>
  <c r="S228" i="4"/>
  <c r="T228"/>
  <c r="S229"/>
  <c r="T229" s="1"/>
  <c r="S230"/>
  <c r="T230"/>
  <c r="S231"/>
  <c r="T231" s="1"/>
  <c r="S232"/>
  <c r="T232"/>
  <c r="S233"/>
  <c r="T233"/>
  <c r="S234"/>
  <c r="T234"/>
  <c r="S235"/>
  <c r="T235"/>
  <c r="S236"/>
  <c r="T236"/>
  <c r="U239"/>
  <c r="S237"/>
  <c r="T237"/>
  <c r="S238"/>
  <c r="T238" s="1"/>
  <c r="S239"/>
  <c r="T239"/>
  <c r="J240" i="7"/>
  <c r="S240" i="4"/>
  <c r="T240"/>
  <c r="U243"/>
  <c r="S241"/>
  <c r="T241" s="1"/>
  <c r="J242" i="7"/>
  <c r="S242" i="4"/>
  <c r="T242"/>
  <c r="S243"/>
  <c r="T243"/>
  <c r="J244" i="7"/>
  <c r="S244" i="4"/>
  <c r="T244" s="1"/>
  <c r="AA244" s="1"/>
  <c r="S245"/>
  <c r="T245" s="1"/>
  <c r="S246"/>
  <c r="T246" s="1"/>
  <c r="S247"/>
  <c r="T247" s="1"/>
  <c r="J248" i="7"/>
  <c r="S248" i="4"/>
  <c r="T248"/>
  <c r="S249"/>
  <c r="T249"/>
  <c r="S250"/>
  <c r="T250"/>
  <c r="S251"/>
  <c r="T251"/>
  <c r="J252" i="7"/>
  <c r="S252" i="4"/>
  <c r="T252" s="1"/>
  <c r="S253"/>
  <c r="T253" s="1"/>
  <c r="S254"/>
  <c r="T254" s="1"/>
  <c r="S255"/>
  <c r="T255" s="1"/>
  <c r="S256"/>
  <c r="T256"/>
  <c r="S257"/>
  <c r="T257"/>
  <c r="J258" i="7"/>
  <c r="S258" i="4"/>
  <c r="T258" s="1"/>
  <c r="S259"/>
  <c r="T259" s="1"/>
  <c r="J260" i="7"/>
  <c r="S260" i="4"/>
  <c r="T260"/>
  <c r="U263"/>
  <c r="S261"/>
  <c r="T261" s="1"/>
  <c r="S262"/>
  <c r="T262" s="1"/>
  <c r="S263"/>
  <c r="T263" s="1"/>
  <c r="J264" i="7"/>
  <c r="S264" i="4"/>
  <c r="T264"/>
  <c r="U267"/>
  <c r="S265"/>
  <c r="T265" s="1"/>
  <c r="S266"/>
  <c r="T266" s="1"/>
  <c r="S267"/>
  <c r="T267" s="1"/>
  <c r="J268" i="7"/>
  <c r="S268" i="4"/>
  <c r="T268"/>
  <c r="U271"/>
  <c r="S269"/>
  <c r="T269" s="1"/>
  <c r="S270"/>
  <c r="T270" s="1"/>
  <c r="S271"/>
  <c r="T271" s="1"/>
  <c r="J272" i="7"/>
  <c r="S272" i="4"/>
  <c r="T272"/>
  <c r="AC272" s="1"/>
  <c r="U275"/>
  <c r="S273"/>
  <c r="T273" s="1"/>
  <c r="J274" i="7"/>
  <c r="S274" i="4"/>
  <c r="T274"/>
  <c r="S275"/>
  <c r="T275"/>
  <c r="J276" i="7"/>
  <c r="S276" i="4"/>
  <c r="T276" s="1"/>
  <c r="S277"/>
  <c r="T277" s="1"/>
  <c r="S278"/>
  <c r="T278" s="1"/>
  <c r="S279"/>
  <c r="T279" s="1"/>
  <c r="J280" i="7"/>
  <c r="S280" i="4"/>
  <c r="T280"/>
  <c r="S281"/>
  <c r="T281"/>
  <c r="J282" i="7"/>
  <c r="S282" i="4"/>
  <c r="T282" s="1"/>
  <c r="S283"/>
  <c r="T283" s="1"/>
  <c r="J284" i="7"/>
  <c r="S284" i="4"/>
  <c r="T284"/>
  <c r="S285"/>
  <c r="T285" s="1"/>
  <c r="U288"/>
  <c r="S286"/>
  <c r="T286"/>
  <c r="S287"/>
  <c r="T287"/>
  <c r="S288"/>
  <c r="T288"/>
  <c r="S289"/>
  <c r="T289" s="1"/>
  <c r="S290"/>
  <c r="T290" s="1"/>
  <c r="S291"/>
  <c r="T291" s="1"/>
  <c r="J292" i="7"/>
  <c r="S292" i="4"/>
  <c r="T292"/>
  <c r="S293"/>
  <c r="T293" s="1"/>
  <c r="U296"/>
  <c r="S294"/>
  <c r="T294"/>
  <c r="S295"/>
  <c r="T295"/>
  <c r="J296" i="7"/>
  <c r="S296" i="4"/>
  <c r="T296" s="1"/>
  <c r="S297"/>
  <c r="T297" s="1"/>
  <c r="S298"/>
  <c r="T298" s="1"/>
  <c r="S299"/>
  <c r="T299" s="1"/>
  <c r="S300"/>
  <c r="T300"/>
  <c r="S301"/>
  <c r="T301"/>
  <c r="U304"/>
  <c r="S302"/>
  <c r="T302" s="1"/>
  <c r="S303"/>
  <c r="T303" s="1"/>
  <c r="S304"/>
  <c r="T304" s="1"/>
  <c r="S305"/>
  <c r="T305" s="1"/>
  <c r="S306"/>
  <c r="T306"/>
  <c r="S307"/>
  <c r="T307"/>
  <c r="U310"/>
  <c r="S308"/>
  <c r="T308" s="1"/>
  <c r="AC308" s="1"/>
  <c r="S309"/>
  <c r="T309" s="1"/>
  <c r="S310"/>
  <c r="T310" s="1"/>
  <c r="S311"/>
  <c r="T311" s="1"/>
  <c r="S312"/>
  <c r="T312" s="1"/>
  <c r="AA312" s="1"/>
  <c r="S313"/>
  <c r="T313" s="1"/>
  <c r="U316"/>
  <c r="S314"/>
  <c r="T314"/>
  <c r="S315"/>
  <c r="T315"/>
  <c r="U318"/>
  <c r="S316"/>
  <c r="T316" s="1"/>
  <c r="Y316" s="1"/>
  <c r="U319"/>
  <c r="S317"/>
  <c r="T317"/>
  <c r="S318"/>
  <c r="T318" s="1"/>
  <c r="S319"/>
  <c r="T319" s="1"/>
  <c r="J320" i="7"/>
  <c r="S320" i="4"/>
  <c r="T320"/>
  <c r="S321"/>
  <c r="T321"/>
  <c r="S322"/>
  <c r="T322"/>
  <c r="S323"/>
  <c r="T323"/>
  <c r="U326"/>
  <c r="S324"/>
  <c r="T324" s="1"/>
  <c r="AC324" s="1"/>
  <c r="S325"/>
  <c r="T325" s="1"/>
  <c r="U328"/>
  <c r="S326"/>
  <c r="T326"/>
  <c r="S327"/>
  <c r="T327"/>
  <c r="J328" i="7"/>
  <c r="S328" i="4"/>
  <c r="T328" s="1"/>
  <c r="AA328" s="1"/>
  <c r="S329"/>
  <c r="T329" s="1"/>
  <c r="U332"/>
  <c r="S330"/>
  <c r="T330"/>
  <c r="S331"/>
  <c r="T331"/>
  <c r="J332" i="7"/>
  <c r="S332" i="4"/>
  <c r="T332" s="1"/>
  <c r="Y332" s="1"/>
  <c r="S333"/>
  <c r="T333" s="1"/>
  <c r="X333" s="1"/>
  <c r="U336"/>
  <c r="S334"/>
  <c r="T334" s="1"/>
  <c r="S335"/>
  <c r="T335" s="1"/>
  <c r="X335" s="1"/>
  <c r="S336"/>
  <c r="T336" s="1"/>
  <c r="U339"/>
  <c r="S337"/>
  <c r="T337"/>
  <c r="X337" s="1"/>
  <c r="U340"/>
  <c r="S338"/>
  <c r="T338"/>
  <c r="S339"/>
  <c r="T339"/>
  <c r="X339" s="1"/>
  <c r="S340"/>
  <c r="T340"/>
  <c r="AC340" s="1"/>
  <c r="S341"/>
  <c r="T341"/>
  <c r="X341" s="1"/>
  <c r="U344"/>
  <c r="S342"/>
  <c r="T342"/>
  <c r="S343"/>
  <c r="T343"/>
  <c r="S344"/>
  <c r="T344"/>
  <c r="S345"/>
  <c r="T345"/>
  <c r="X345" s="1"/>
  <c r="U348"/>
  <c r="S346"/>
  <c r="T346"/>
  <c r="S347"/>
  <c r="T347"/>
  <c r="X347" s="1"/>
  <c r="S348"/>
  <c r="T348"/>
  <c r="S349"/>
  <c r="T349"/>
  <c r="X349" s="1"/>
  <c r="U352"/>
  <c r="S350"/>
  <c r="T350"/>
  <c r="S351"/>
  <c r="T351"/>
  <c r="X351" s="1"/>
  <c r="J352" i="7"/>
  <c r="S352" i="4"/>
  <c r="T352"/>
  <c r="U355"/>
  <c r="S353"/>
  <c r="T353" s="1"/>
  <c r="X353"/>
  <c r="W353" s="1"/>
  <c r="G384" i="1" s="1"/>
  <c r="S354" i="4"/>
  <c r="T354"/>
  <c r="S355"/>
  <c r="T355"/>
  <c r="U358"/>
  <c r="S356"/>
  <c r="T356"/>
  <c r="S357"/>
  <c r="T357"/>
  <c r="X357" s="1"/>
  <c r="S358"/>
  <c r="T358" s="1"/>
  <c r="S359"/>
  <c r="T359" s="1"/>
  <c r="X359"/>
  <c r="S360"/>
  <c r="T360"/>
  <c r="S361"/>
  <c r="T361"/>
  <c r="U364"/>
  <c r="S362"/>
  <c r="T362" s="1"/>
  <c r="S363"/>
  <c r="T363" s="1"/>
  <c r="X363" s="1"/>
  <c r="J364" i="7"/>
  <c r="S364" i="4"/>
  <c r="T364" s="1"/>
  <c r="Z364" s="1"/>
  <c r="U367"/>
  <c r="S365"/>
  <c r="T365"/>
  <c r="S366"/>
  <c r="T366" s="1"/>
  <c r="S367"/>
  <c r="T367" s="1"/>
  <c r="X367" s="1"/>
  <c r="S368"/>
  <c r="T368"/>
  <c r="S369"/>
  <c r="T369" s="1"/>
  <c r="U372"/>
  <c r="S370"/>
  <c r="T370"/>
  <c r="S371"/>
  <c r="T371"/>
  <c r="X371" s="1"/>
  <c r="U374"/>
  <c r="S372"/>
  <c r="T372"/>
  <c r="S373"/>
  <c r="T373"/>
  <c r="U376"/>
  <c r="S374"/>
  <c r="T374" s="1"/>
  <c r="AG374" s="1"/>
  <c r="S375"/>
  <c r="T375" s="1"/>
  <c r="X375"/>
  <c r="S376"/>
  <c r="T376" s="1"/>
  <c r="U379"/>
  <c r="S377"/>
  <c r="T377" s="1"/>
  <c r="U380"/>
  <c r="S378"/>
  <c r="T378"/>
  <c r="AB378" s="1"/>
  <c r="S379"/>
  <c r="T379" s="1"/>
  <c r="X379" s="1"/>
  <c r="S380"/>
  <c r="T380"/>
  <c r="S381"/>
  <c r="T381"/>
  <c r="X381" s="1"/>
  <c r="U384"/>
  <c r="S382"/>
  <c r="T382"/>
  <c r="S383"/>
  <c r="T383"/>
  <c r="S384"/>
  <c r="T384"/>
  <c r="AA384" s="1"/>
  <c r="U387"/>
  <c r="S385"/>
  <c r="T385"/>
  <c r="X385" s="1"/>
  <c r="U388"/>
  <c r="S386"/>
  <c r="T386"/>
  <c r="AE386" s="1"/>
  <c r="S387"/>
  <c r="T387" s="1"/>
  <c r="X387" s="1"/>
  <c r="U390"/>
  <c r="S388"/>
  <c r="T388" s="1"/>
  <c r="S389"/>
  <c r="T389" s="1"/>
  <c r="S390"/>
  <c r="T390" s="1"/>
  <c r="S391"/>
  <c r="T391" s="1"/>
  <c r="X391"/>
  <c r="S392"/>
  <c r="T392"/>
  <c r="S393"/>
  <c r="T393"/>
  <c r="X393" s="1"/>
  <c r="S394"/>
  <c r="T394" s="1"/>
  <c r="S395"/>
  <c r="T395" s="1"/>
  <c r="X395" s="1"/>
  <c r="S396"/>
  <c r="T396" s="1"/>
  <c r="S397"/>
  <c r="T397" s="1"/>
  <c r="S398"/>
  <c r="T398" s="1"/>
  <c r="S399"/>
  <c r="T399" s="1"/>
  <c r="S400"/>
  <c r="T400" s="1"/>
  <c r="S401"/>
  <c r="T401" s="1"/>
  <c r="X401"/>
  <c r="S402"/>
  <c r="T402"/>
  <c r="S403"/>
  <c r="T403"/>
  <c r="S404"/>
  <c r="T404" s="1"/>
  <c r="S405"/>
  <c r="T405" s="1"/>
  <c r="X405" s="1"/>
  <c r="S406"/>
  <c r="T406"/>
  <c r="S407"/>
  <c r="T407"/>
  <c r="X407" s="1"/>
  <c r="J408" i="7"/>
  <c r="S408" i="4"/>
  <c r="T408"/>
  <c r="S409"/>
  <c r="T409" s="1"/>
  <c r="S410"/>
  <c r="T410" s="1"/>
  <c r="S411"/>
  <c r="T411" s="1"/>
  <c r="J412" i="7"/>
  <c r="S412" i="4"/>
  <c r="T412"/>
  <c r="S413"/>
  <c r="T413"/>
  <c r="X413" s="1"/>
  <c r="S414"/>
  <c r="T414"/>
  <c r="S415"/>
  <c r="T415" s="1"/>
  <c r="J416" i="7"/>
  <c r="S416" i="4"/>
  <c r="T416" s="1"/>
  <c r="AC416" s="1"/>
  <c r="S417"/>
  <c r="T417" s="1"/>
  <c r="S418"/>
  <c r="T418" s="1"/>
  <c r="S419"/>
  <c r="T419" s="1"/>
  <c r="X419"/>
  <c r="J420" i="7"/>
  <c r="S420" i="4"/>
  <c r="T420"/>
  <c r="AG420" s="1"/>
  <c r="S421"/>
  <c r="T421"/>
  <c r="S422"/>
  <c r="T422"/>
  <c r="Z422" s="1"/>
  <c r="S423"/>
  <c r="T423"/>
  <c r="J424" i="7"/>
  <c r="S424" i="4"/>
  <c r="T424" s="1"/>
  <c r="S425"/>
  <c r="T425" s="1"/>
  <c r="S426"/>
  <c r="T426" s="1"/>
  <c r="S427"/>
  <c r="T427" s="1"/>
  <c r="X427" s="1"/>
  <c r="J428" i="7"/>
  <c r="S428" i="4"/>
  <c r="T428" s="1"/>
  <c r="S429"/>
  <c r="T429" s="1"/>
  <c r="S430"/>
  <c r="T430" s="1"/>
  <c r="S431"/>
  <c r="T431"/>
  <c r="J432" i="7"/>
  <c r="S432" i="4"/>
  <c r="T432" s="1"/>
  <c r="S433"/>
  <c r="T433"/>
  <c r="S434"/>
  <c r="T434"/>
  <c r="S435"/>
  <c r="T435"/>
  <c r="J436" i="7"/>
  <c r="S436" i="4"/>
  <c r="T436" s="1"/>
  <c r="S437"/>
  <c r="T437" s="1"/>
  <c r="S438"/>
  <c r="T438" s="1"/>
  <c r="S439"/>
  <c r="T439"/>
  <c r="J440" i="7"/>
  <c r="S440" i="4"/>
  <c r="T440" s="1"/>
  <c r="S441"/>
  <c r="T441" s="1"/>
  <c r="S442"/>
  <c r="T442" s="1"/>
  <c r="S443"/>
  <c r="T443" s="1"/>
  <c r="J444" i="7"/>
  <c r="S444" i="4"/>
  <c r="T444"/>
  <c r="S445"/>
  <c r="T445"/>
  <c r="J446" i="7"/>
  <c r="S446" i="4"/>
  <c r="T446" s="1"/>
  <c r="S447"/>
  <c r="T447"/>
  <c r="J448" i="7"/>
  <c r="S448" i="4"/>
  <c r="T448" s="1"/>
  <c r="Z448"/>
  <c r="S449"/>
  <c r="T449"/>
  <c r="S450"/>
  <c r="T450"/>
  <c r="S451"/>
  <c r="T451"/>
  <c r="J452" i="7"/>
  <c r="S452" i="4"/>
  <c r="T452" s="1"/>
  <c r="S453"/>
  <c r="T453" s="1"/>
  <c r="J454" i="7"/>
  <c r="S454" i="4"/>
  <c r="T454"/>
  <c r="S455"/>
  <c r="T455" s="1"/>
  <c r="J456" i="7"/>
  <c r="S456" i="4"/>
  <c r="T456"/>
  <c r="S457"/>
  <c r="T457"/>
  <c r="S458"/>
  <c r="T458"/>
  <c r="S459"/>
  <c r="T459"/>
  <c r="J460" i="7"/>
  <c r="S460" i="4"/>
  <c r="T460" s="1"/>
  <c r="S461"/>
  <c r="T461" s="1"/>
  <c r="J462" i="7"/>
  <c r="S462" i="4"/>
  <c r="T462"/>
  <c r="S463"/>
  <c r="T463" s="1"/>
  <c r="J464" i="7"/>
  <c r="S464" i="4"/>
  <c r="T464"/>
  <c r="S465"/>
  <c r="T465"/>
  <c r="S466"/>
  <c r="T466"/>
  <c r="S467"/>
  <c r="T467" s="1"/>
  <c r="S468"/>
  <c r="T468" s="1"/>
  <c r="S469"/>
  <c r="T469" s="1"/>
  <c r="S470"/>
  <c r="T470" s="1"/>
  <c r="U470"/>
  <c r="S471"/>
  <c r="T471"/>
  <c r="U471"/>
  <c r="S472"/>
  <c r="T472" s="1"/>
  <c r="U472"/>
  <c r="S473"/>
  <c r="T473"/>
  <c r="U473"/>
  <c r="S474"/>
  <c r="T474" s="1"/>
  <c r="U474"/>
  <c r="S475"/>
  <c r="T475"/>
  <c r="U475"/>
  <c r="S476"/>
  <c r="T476" s="1"/>
  <c r="U476"/>
  <c r="S477"/>
  <c r="T477"/>
  <c r="U477"/>
  <c r="S478"/>
  <c r="T478" s="1"/>
  <c r="U478"/>
  <c r="S479"/>
  <c r="T479"/>
  <c r="U479"/>
  <c r="S480"/>
  <c r="T480" s="1"/>
  <c r="U480"/>
  <c r="S481"/>
  <c r="T481"/>
  <c r="U481"/>
  <c r="S482"/>
  <c r="T482" s="1"/>
  <c r="U482"/>
  <c r="S483"/>
  <c r="T483"/>
  <c r="U483"/>
  <c r="S484"/>
  <c r="T484" s="1"/>
  <c r="U484"/>
  <c r="S485"/>
  <c r="T485"/>
  <c r="U485"/>
  <c r="S486"/>
  <c r="T486" s="1"/>
  <c r="U486"/>
  <c r="S487"/>
  <c r="T487"/>
  <c r="U487"/>
  <c r="S488"/>
  <c r="T488" s="1"/>
  <c r="U488"/>
  <c r="S489"/>
  <c r="T489"/>
  <c r="U489"/>
  <c r="S490"/>
  <c r="T490" s="1"/>
  <c r="U490"/>
  <c r="S491"/>
  <c r="T491"/>
  <c r="U491"/>
  <c r="S492"/>
  <c r="T492" s="1"/>
  <c r="U492"/>
  <c r="S493"/>
  <c r="T493"/>
  <c r="U493"/>
  <c r="S494"/>
  <c r="T494" s="1"/>
  <c r="U494"/>
  <c r="S495"/>
  <c r="T495"/>
  <c r="U495"/>
  <c r="J60" i="7"/>
  <c r="J76"/>
  <c r="J86"/>
  <c r="J104"/>
  <c r="J120"/>
  <c r="J136"/>
  <c r="J144"/>
  <c r="J172"/>
  <c r="U192" i="4"/>
  <c r="U200"/>
  <c r="U208"/>
  <c r="U216"/>
  <c r="U232"/>
  <c r="U240"/>
  <c r="U256"/>
  <c r="U264"/>
  <c r="U272"/>
  <c r="J288" i="7"/>
  <c r="J304"/>
  <c r="J307"/>
  <c r="J308"/>
  <c r="U311" i="4"/>
  <c r="U312"/>
  <c r="J311" i="7"/>
  <c r="J312"/>
  <c r="U315" i="4"/>
  <c r="J316" i="7"/>
  <c r="U343" i="4"/>
  <c r="J356" i="7"/>
  <c r="U359" i="4"/>
  <c r="U360"/>
  <c r="U363"/>
  <c r="J368" i="7"/>
  <c r="J371"/>
  <c r="J372"/>
  <c r="J379"/>
  <c r="J384"/>
  <c r="J388"/>
  <c r="U391" i="4"/>
  <c r="U392"/>
  <c r="J392" i="7"/>
  <c r="U395" i="4"/>
  <c r="J396" i="7"/>
  <c r="J400"/>
  <c r="J404"/>
  <c r="U356" i="4"/>
  <c r="U349"/>
  <c r="U347"/>
  <c r="U324"/>
  <c r="U305"/>
  <c r="U293"/>
  <c r="U285"/>
  <c r="U281"/>
  <c r="U249"/>
  <c r="U209"/>
  <c r="U201"/>
  <c r="U193"/>
  <c r="U185"/>
  <c r="U184"/>
  <c r="U177"/>
  <c r="U174"/>
  <c r="U153"/>
  <c r="U141"/>
  <c r="U137"/>
  <c r="U125"/>
  <c r="U121"/>
  <c r="U109"/>
  <c r="U105"/>
  <c r="U89"/>
  <c r="U77"/>
  <c r="U73"/>
  <c r="J47" i="7"/>
  <c r="J39"/>
  <c r="J23"/>
  <c r="AC430" i="4"/>
  <c r="AH430"/>
  <c r="Y382"/>
  <c r="AC382"/>
  <c r="AG382"/>
  <c r="Z382"/>
  <c r="AD382"/>
  <c r="AH382"/>
  <c r="AA370"/>
  <c r="AF370"/>
  <c r="Y354"/>
  <c r="AC354"/>
  <c r="AG354"/>
  <c r="Z354"/>
  <c r="AD354"/>
  <c r="AH354"/>
  <c r="Y350"/>
  <c r="AA350"/>
  <c r="AC350"/>
  <c r="AE350"/>
  <c r="AG350"/>
  <c r="X350"/>
  <c r="Z350"/>
  <c r="AB350"/>
  <c r="AD350"/>
  <c r="AF350"/>
  <c r="AH350"/>
  <c r="AA330"/>
  <c r="AE330"/>
  <c r="X330"/>
  <c r="AB330"/>
  <c r="AF330"/>
  <c r="Y326"/>
  <c r="AA322"/>
  <c r="AE322"/>
  <c r="X322"/>
  <c r="AB322"/>
  <c r="AF322"/>
  <c r="AC318"/>
  <c r="AH318"/>
  <c r="AE310"/>
  <c r="AB310"/>
  <c r="Y302"/>
  <c r="AH298"/>
  <c r="Z294"/>
  <c r="AF278"/>
  <c r="Y274"/>
  <c r="AC274"/>
  <c r="AG274"/>
  <c r="Z274"/>
  <c r="W274" s="1"/>
  <c r="G305" i="1" s="1"/>
  <c r="AD274" i="4"/>
  <c r="AH274"/>
  <c r="AH270"/>
  <c r="AB262"/>
  <c r="AA250"/>
  <c r="AE250"/>
  <c r="X250"/>
  <c r="AB250"/>
  <c r="AF250"/>
  <c r="Z246"/>
  <c r="AE242"/>
  <c r="Y238"/>
  <c r="AD238"/>
  <c r="AG234"/>
  <c r="AA230"/>
  <c r="AE230"/>
  <c r="X230"/>
  <c r="AB230"/>
  <c r="AF230"/>
  <c r="Y226"/>
  <c r="AC226"/>
  <c r="AG226"/>
  <c r="Z226"/>
  <c r="AD226"/>
  <c r="AH226"/>
  <c r="AE222"/>
  <c r="AA214"/>
  <c r="AE214"/>
  <c r="X214"/>
  <c r="AB214"/>
  <c r="AF214"/>
  <c r="Y210"/>
  <c r="AC210"/>
  <c r="AG210"/>
  <c r="Z210"/>
  <c r="AD210"/>
  <c r="AH210"/>
  <c r="Y194"/>
  <c r="AC194"/>
  <c r="AG194"/>
  <c r="Z194"/>
  <c r="AD194"/>
  <c r="AH194"/>
  <c r="Y186"/>
  <c r="AC186"/>
  <c r="AG186"/>
  <c r="Z186"/>
  <c r="AD186"/>
  <c r="AH186"/>
  <c r="AA182"/>
  <c r="AE182"/>
  <c r="X182"/>
  <c r="AB182"/>
  <c r="AF182"/>
  <c r="Y178"/>
  <c r="AC178"/>
  <c r="AG178"/>
  <c r="Z178"/>
  <c r="AD178"/>
  <c r="AH178"/>
  <c r="AA174"/>
  <c r="AE174"/>
  <c r="X174"/>
  <c r="AB174"/>
  <c r="AF174"/>
  <c r="AB166"/>
  <c r="AA158"/>
  <c r="AE158"/>
  <c r="X158"/>
  <c r="AB158"/>
  <c r="AF158"/>
  <c r="AE150"/>
  <c r="Y142"/>
  <c r="AD142"/>
  <c r="X134"/>
  <c r="AA126"/>
  <c r="AE126"/>
  <c r="X126"/>
  <c r="AB126"/>
  <c r="AF126"/>
  <c r="Y122"/>
  <c r="AE118"/>
  <c r="AA114"/>
  <c r="AF114"/>
  <c r="Z102"/>
  <c r="Y98"/>
  <c r="AA98"/>
  <c r="AC98"/>
  <c r="AE98"/>
  <c r="AG98"/>
  <c r="X98"/>
  <c r="Z98"/>
  <c r="AB98"/>
  <c r="AD98"/>
  <c r="AF98"/>
  <c r="AH98"/>
  <c r="AA94"/>
  <c r="AE94"/>
  <c r="X94"/>
  <c r="AB94"/>
  <c r="AF94"/>
  <c r="Y86"/>
  <c r="AA86"/>
  <c r="AC86"/>
  <c r="AE86"/>
  <c r="AG86"/>
  <c r="X86"/>
  <c r="Z86"/>
  <c r="AB86"/>
  <c r="AD86"/>
  <c r="AF86"/>
  <c r="AH86"/>
  <c r="Y78"/>
  <c r="AC78"/>
  <c r="AG78"/>
  <c r="Z78"/>
  <c r="AD78"/>
  <c r="AH78"/>
  <c r="AA74"/>
  <c r="AE74"/>
  <c r="X74"/>
  <c r="AB74"/>
  <c r="AF74"/>
  <c r="Y66"/>
  <c r="AC66"/>
  <c r="AG66"/>
  <c r="Z66"/>
  <c r="AD66"/>
  <c r="AH66"/>
  <c r="AA62"/>
  <c r="AE62"/>
  <c r="AF62"/>
  <c r="Y58"/>
  <c r="AG58"/>
  <c r="AD58"/>
  <c r="AA54"/>
  <c r="AE54"/>
  <c r="X54"/>
  <c r="AB54"/>
  <c r="AF54"/>
  <c r="Y50"/>
  <c r="AC50"/>
  <c r="AG50"/>
  <c r="Z50"/>
  <c r="W50" s="1"/>
  <c r="H81" i="1" s="1"/>
  <c r="J81" s="1"/>
  <c r="AD50" i="4"/>
  <c r="AH50"/>
  <c r="AA46"/>
  <c r="AE46"/>
  <c r="X46"/>
  <c r="AB46"/>
  <c r="AF46"/>
  <c r="Y34"/>
  <c r="AA34"/>
  <c r="AC34"/>
  <c r="AE34"/>
  <c r="AG34"/>
  <c r="X34"/>
  <c r="AB34"/>
  <c r="AD34"/>
  <c r="AF34"/>
  <c r="AH34"/>
  <c r="AD432"/>
  <c r="Y420"/>
  <c r="AD420"/>
  <c r="AH416"/>
  <c r="AH412"/>
  <c r="Y408"/>
  <c r="Y404"/>
  <c r="AG404"/>
  <c r="Y400"/>
  <c r="AC400"/>
  <c r="AG400"/>
  <c r="Z400"/>
  <c r="AD400"/>
  <c r="AH400"/>
  <c r="Z396"/>
  <c r="AC392"/>
  <c r="Z392"/>
  <c r="AH392"/>
  <c r="AA388"/>
  <c r="AE388"/>
  <c r="X388"/>
  <c r="AB388"/>
  <c r="AF388"/>
  <c r="Y384"/>
  <c r="AC384"/>
  <c r="AG384"/>
  <c r="Z384"/>
  <c r="AD384"/>
  <c r="AH384"/>
  <c r="Y380"/>
  <c r="AC380"/>
  <c r="AD380"/>
  <c r="AH380"/>
  <c r="AA372"/>
  <c r="AB372"/>
  <c r="AF372"/>
  <c r="AC364"/>
  <c r="AE360"/>
  <c r="AB360"/>
  <c r="X356"/>
  <c r="AF352"/>
  <c r="AC348"/>
  <c r="Z348"/>
  <c r="AH348"/>
  <c r="AE344"/>
  <c r="AB344"/>
  <c r="AG340"/>
  <c r="Z340"/>
  <c r="Y336"/>
  <c r="AA336"/>
  <c r="AC336"/>
  <c r="AE336"/>
  <c r="AG336"/>
  <c r="X336"/>
  <c r="Z336"/>
  <c r="AB336"/>
  <c r="AD336"/>
  <c r="AF336"/>
  <c r="AH336"/>
  <c r="AA332"/>
  <c r="AC332"/>
  <c r="AB332"/>
  <c r="AE332"/>
  <c r="AF332"/>
  <c r="AH332"/>
  <c r="AC328"/>
  <c r="AE328"/>
  <c r="Z328"/>
  <c r="AB328"/>
  <c r="AH328"/>
  <c r="Y324"/>
  <c r="AE324"/>
  <c r="AG324"/>
  <c r="AB324"/>
  <c r="AD324"/>
  <c r="Y320"/>
  <c r="AA320"/>
  <c r="AC320"/>
  <c r="AE320"/>
  <c r="AG320"/>
  <c r="X320"/>
  <c r="Z320"/>
  <c r="AB320"/>
  <c r="AD320"/>
  <c r="AF320"/>
  <c r="AH320"/>
  <c r="AA316"/>
  <c r="AC316"/>
  <c r="X316"/>
  <c r="Z316"/>
  <c r="AF316"/>
  <c r="AH316"/>
  <c r="AC312"/>
  <c r="AE312"/>
  <c r="Z312"/>
  <c r="AB312"/>
  <c r="AH312"/>
  <c r="Y308"/>
  <c r="AE308"/>
  <c r="AG308"/>
  <c r="AB308"/>
  <c r="AD308"/>
  <c r="Y304"/>
  <c r="AA304"/>
  <c r="AC304"/>
  <c r="AE304"/>
  <c r="AG304"/>
  <c r="X304"/>
  <c r="Z304"/>
  <c r="AB304"/>
  <c r="AD304"/>
  <c r="AF304"/>
  <c r="AH304"/>
  <c r="Y300"/>
  <c r="AC300"/>
  <c r="AG300"/>
  <c r="Z300"/>
  <c r="AB300"/>
  <c r="AD300"/>
  <c r="AF300"/>
  <c r="AH300"/>
  <c r="Y296"/>
  <c r="AA296"/>
  <c r="AC296"/>
  <c r="AE296"/>
  <c r="AG296"/>
  <c r="X296"/>
  <c r="Z296"/>
  <c r="AB296"/>
  <c r="AD296"/>
  <c r="AF296"/>
  <c r="AH296"/>
  <c r="Y292"/>
  <c r="AA292"/>
  <c r="AC292"/>
  <c r="AE292"/>
  <c r="AG292"/>
  <c r="X292"/>
  <c r="Z292"/>
  <c r="AB292"/>
  <c r="AD292"/>
  <c r="AF292"/>
  <c r="AH292"/>
  <c r="AE288"/>
  <c r="AB288"/>
  <c r="Y284"/>
  <c r="AA284"/>
  <c r="AC284"/>
  <c r="AE284"/>
  <c r="AG284"/>
  <c r="X284"/>
  <c r="Z284"/>
  <c r="AB284"/>
  <c r="AD284"/>
  <c r="AF284"/>
  <c r="AH284"/>
  <c r="AA280"/>
  <c r="X280"/>
  <c r="AF280"/>
  <c r="Y276"/>
  <c r="AA276"/>
  <c r="AC276"/>
  <c r="AE276"/>
  <c r="AG276"/>
  <c r="X276"/>
  <c r="Z276"/>
  <c r="AB276"/>
  <c r="AD276"/>
  <c r="AF276"/>
  <c r="AH276"/>
  <c r="Y272"/>
  <c r="AE272"/>
  <c r="AG272"/>
  <c r="AB272"/>
  <c r="AD272"/>
  <c r="Y268"/>
  <c r="AA268"/>
  <c r="AC268"/>
  <c r="AE268"/>
  <c r="AG268"/>
  <c r="X268"/>
  <c r="Z268"/>
  <c r="AB268"/>
  <c r="AD268"/>
  <c r="AF268"/>
  <c r="AH268"/>
  <c r="Y264"/>
  <c r="AA264"/>
  <c r="AC264"/>
  <c r="AE264"/>
  <c r="AG264"/>
  <c r="X264"/>
  <c r="Z264"/>
  <c r="AB264"/>
  <c r="AD264"/>
  <c r="AF264"/>
  <c r="AH264"/>
  <c r="Y260"/>
  <c r="AA260"/>
  <c r="AC260"/>
  <c r="AE260"/>
  <c r="AG260"/>
  <c r="X260"/>
  <c r="Z260"/>
  <c r="AB260"/>
  <c r="AD260"/>
  <c r="AF260"/>
  <c r="AH260"/>
  <c r="AE256"/>
  <c r="AB256"/>
  <c r="Y252"/>
  <c r="AA252"/>
  <c r="AC252"/>
  <c r="AE252"/>
  <c r="AG252"/>
  <c r="X252"/>
  <c r="Z252"/>
  <c r="AB252"/>
  <c r="AD252"/>
  <c r="AF252"/>
  <c r="AH252"/>
  <c r="Y248"/>
  <c r="AA248"/>
  <c r="AC248"/>
  <c r="AE248"/>
  <c r="AG248"/>
  <c r="X248"/>
  <c r="Z248"/>
  <c r="AB248"/>
  <c r="AD248"/>
  <c r="AF248"/>
  <c r="AH248"/>
  <c r="AC244"/>
  <c r="AE244"/>
  <c r="Z244"/>
  <c r="AB244"/>
  <c r="AH244"/>
  <c r="Y240"/>
  <c r="AA240"/>
  <c r="AC240"/>
  <c r="AE240"/>
  <c r="AG240"/>
  <c r="X240"/>
  <c r="Z240"/>
  <c r="AB240"/>
  <c r="W240" s="1"/>
  <c r="H271" i="1" s="1"/>
  <c r="J271" s="1"/>
  <c r="AD240" i="4"/>
  <c r="AF240"/>
  <c r="AH240"/>
  <c r="Y236"/>
  <c r="AA236"/>
  <c r="AC236"/>
  <c r="AE236"/>
  <c r="AG236"/>
  <c r="X236"/>
  <c r="Z236"/>
  <c r="AB236"/>
  <c r="AD236"/>
  <c r="AF236"/>
  <c r="AH236"/>
  <c r="Y232"/>
  <c r="AA232"/>
  <c r="AC232"/>
  <c r="AE232"/>
  <c r="AG232"/>
  <c r="X232"/>
  <c r="Z232"/>
  <c r="AB232"/>
  <c r="AD232"/>
  <c r="AF232"/>
  <c r="AH232"/>
  <c r="Y228"/>
  <c r="AA228"/>
  <c r="AC228"/>
  <c r="AE228"/>
  <c r="AG228"/>
  <c r="X228"/>
  <c r="Z228"/>
  <c r="AB228"/>
  <c r="AD228"/>
  <c r="AF228"/>
  <c r="AH228"/>
  <c r="Y224"/>
  <c r="AA224"/>
  <c r="AC224"/>
  <c r="AE224"/>
  <c r="AG224"/>
  <c r="X224"/>
  <c r="Z224"/>
  <c r="AB224"/>
  <c r="W224" s="1"/>
  <c r="G255" i="1" s="1"/>
  <c r="AD224" i="4"/>
  <c r="AF224"/>
  <c r="AH224"/>
  <c r="Y220"/>
  <c r="AG220"/>
  <c r="AD220"/>
  <c r="AA216"/>
  <c r="X216"/>
  <c r="AF216"/>
  <c r="Y212"/>
  <c r="AA212"/>
  <c r="AC212"/>
  <c r="AE212"/>
  <c r="AG212"/>
  <c r="X212"/>
  <c r="Z212"/>
  <c r="AB212"/>
  <c r="AD212"/>
  <c r="AF212"/>
  <c r="AH212"/>
  <c r="AE208"/>
  <c r="AB208"/>
  <c r="Y204"/>
  <c r="AA204"/>
  <c r="AC204"/>
  <c r="AE204"/>
  <c r="AG204"/>
  <c r="X204"/>
  <c r="Z204"/>
  <c r="AB204"/>
  <c r="AD204"/>
  <c r="AF204"/>
  <c r="AH204"/>
  <c r="AA200"/>
  <c r="AC200"/>
  <c r="X200"/>
  <c r="Z200"/>
  <c r="AF200"/>
  <c r="AH200"/>
  <c r="Y196"/>
  <c r="AA196"/>
  <c r="AC196"/>
  <c r="AE196"/>
  <c r="AG196"/>
  <c r="X196"/>
  <c r="Z196"/>
  <c r="AB196"/>
  <c r="AD196"/>
  <c r="AF196"/>
  <c r="AH196"/>
  <c r="Y192"/>
  <c r="AE192"/>
  <c r="AG192"/>
  <c r="AB192"/>
  <c r="AD192"/>
  <c r="Y188"/>
  <c r="AA188"/>
  <c r="AC188"/>
  <c r="AE188"/>
  <c r="AG188"/>
  <c r="X188"/>
  <c r="Z188"/>
  <c r="AB188"/>
  <c r="AD188"/>
  <c r="AF188"/>
  <c r="AH188"/>
  <c r="AA184"/>
  <c r="AC184"/>
  <c r="X184"/>
  <c r="Z184"/>
  <c r="AF184"/>
  <c r="AH184"/>
  <c r="Y180"/>
  <c r="AA180"/>
  <c r="AC180"/>
  <c r="AE180"/>
  <c r="AG180"/>
  <c r="X180"/>
  <c r="Z180"/>
  <c r="AB180"/>
  <c r="AD180"/>
  <c r="AF180"/>
  <c r="AH180"/>
  <c r="Y176"/>
  <c r="AE176"/>
  <c r="AG176"/>
  <c r="AB176"/>
  <c r="AD176"/>
  <c r="Y172"/>
  <c r="AA172"/>
  <c r="AC172"/>
  <c r="AE172"/>
  <c r="AG172"/>
  <c r="X172"/>
  <c r="Z172"/>
  <c r="AB172"/>
  <c r="AD172"/>
  <c r="AF172"/>
  <c r="AH172"/>
  <c r="Y168"/>
  <c r="AA168"/>
  <c r="AC168"/>
  <c r="AE168"/>
  <c r="AG168"/>
  <c r="X168"/>
  <c r="Z168"/>
  <c r="AB168"/>
  <c r="AD168"/>
  <c r="AF168"/>
  <c r="AH168"/>
  <c r="Y164"/>
  <c r="AA164"/>
  <c r="AC164"/>
  <c r="AE164"/>
  <c r="AG164"/>
  <c r="X164"/>
  <c r="Z164"/>
  <c r="AB164"/>
  <c r="AD164"/>
  <c r="AF164"/>
  <c r="AH164"/>
  <c r="Y160"/>
  <c r="AE160"/>
  <c r="AG160"/>
  <c r="AB160"/>
  <c r="AD160"/>
  <c r="Y156"/>
  <c r="AA156"/>
  <c r="AC156"/>
  <c r="AE156"/>
  <c r="AG156"/>
  <c r="X156"/>
  <c r="Z156"/>
  <c r="AB156"/>
  <c r="AD156"/>
  <c r="AF156"/>
  <c r="AH156"/>
  <c r="Y152"/>
  <c r="AA152"/>
  <c r="AC152"/>
  <c r="AE152"/>
  <c r="AG152"/>
  <c r="X152"/>
  <c r="Z152"/>
  <c r="AB152"/>
  <c r="AD152"/>
  <c r="AF152"/>
  <c r="AH152"/>
  <c r="Y148"/>
  <c r="AA148"/>
  <c r="AC148"/>
  <c r="AE148"/>
  <c r="AG148"/>
  <c r="X148"/>
  <c r="Z148"/>
  <c r="AB148"/>
  <c r="AD148"/>
  <c r="AF148"/>
  <c r="AH148"/>
  <c r="Y144"/>
  <c r="AA144"/>
  <c r="AC144"/>
  <c r="AE144"/>
  <c r="AG144"/>
  <c r="X144"/>
  <c r="Z144"/>
  <c r="AB144"/>
  <c r="AD144"/>
  <c r="AF144"/>
  <c r="AH144"/>
  <c r="Y140"/>
  <c r="AA140"/>
  <c r="AC140"/>
  <c r="AE140"/>
  <c r="AG140"/>
  <c r="X140"/>
  <c r="Z140"/>
  <c r="AB140"/>
  <c r="AD140"/>
  <c r="AF140"/>
  <c r="AH140"/>
  <c r="Y136"/>
  <c r="AA136"/>
  <c r="AC136"/>
  <c r="AE136"/>
  <c r="AG136"/>
  <c r="X136"/>
  <c r="Z136"/>
  <c r="AB136"/>
  <c r="AD136"/>
  <c r="AF136"/>
  <c r="AH136"/>
  <c r="Y132"/>
  <c r="AA132"/>
  <c r="AC132"/>
  <c r="AE132"/>
  <c r="AG132"/>
  <c r="X132"/>
  <c r="Z132"/>
  <c r="AB132"/>
  <c r="AD132"/>
  <c r="AF132"/>
  <c r="AH132"/>
  <c r="Y128"/>
  <c r="AA128"/>
  <c r="AC128"/>
  <c r="AE128"/>
  <c r="AG128"/>
  <c r="X128"/>
  <c r="Z128"/>
  <c r="AB128"/>
  <c r="AD128"/>
  <c r="AF128"/>
  <c r="AH128"/>
  <c r="Y124"/>
  <c r="AA124"/>
  <c r="AC124"/>
  <c r="AE124"/>
  <c r="AG124"/>
  <c r="X124"/>
  <c r="Z124"/>
  <c r="AB124"/>
  <c r="AD124"/>
  <c r="AF124"/>
  <c r="AH124"/>
  <c r="Y120"/>
  <c r="AA120"/>
  <c r="AC120"/>
  <c r="AE120"/>
  <c r="AG120"/>
  <c r="X120"/>
  <c r="Z120"/>
  <c r="AB120"/>
  <c r="AD120"/>
  <c r="AF120"/>
  <c r="AH120"/>
  <c r="Y116"/>
  <c r="AA116"/>
  <c r="AC116"/>
  <c r="AE116"/>
  <c r="AG116"/>
  <c r="X116"/>
  <c r="Z116"/>
  <c r="AB116"/>
  <c r="AD116"/>
  <c r="AF116"/>
  <c r="AH116"/>
  <c r="Y112"/>
  <c r="AA112"/>
  <c r="AC112"/>
  <c r="AE112"/>
  <c r="AG112"/>
  <c r="X112"/>
  <c r="Z112"/>
  <c r="AB112"/>
  <c r="AD112"/>
  <c r="AF112"/>
  <c r="AH112"/>
  <c r="Y108"/>
  <c r="AA108"/>
  <c r="AE108"/>
  <c r="AG108"/>
  <c r="X108"/>
  <c r="AB108"/>
  <c r="AD108"/>
  <c r="AF108"/>
  <c r="Y104"/>
  <c r="AA104"/>
  <c r="AC104"/>
  <c r="AE104"/>
  <c r="AG104"/>
  <c r="X104"/>
  <c r="Z104"/>
  <c r="AB104"/>
  <c r="AD104"/>
  <c r="AF104"/>
  <c r="AH104"/>
  <c r="Y100"/>
  <c r="AA100"/>
  <c r="AC100"/>
  <c r="AE100"/>
  <c r="AG100"/>
  <c r="X100"/>
  <c r="Z100"/>
  <c r="AB100"/>
  <c r="AD100"/>
  <c r="AF100"/>
  <c r="AH100"/>
  <c r="Y96"/>
  <c r="AA96"/>
  <c r="AC96"/>
  <c r="AE96"/>
  <c r="AG96"/>
  <c r="X96"/>
  <c r="Z96"/>
  <c r="AB96"/>
  <c r="W96" s="1"/>
  <c r="AD96"/>
  <c r="AF96"/>
  <c r="AH96"/>
  <c r="Y92"/>
  <c r="AA92"/>
  <c r="AC92"/>
  <c r="AE92"/>
  <c r="AG92"/>
  <c r="X92"/>
  <c r="Z92"/>
  <c r="AB92"/>
  <c r="AD92"/>
  <c r="AF92"/>
  <c r="AH92"/>
  <c r="AA88"/>
  <c r="X88"/>
  <c r="AF88"/>
  <c r="Y84"/>
  <c r="AA84"/>
  <c r="AC84"/>
  <c r="AE84"/>
  <c r="AG84"/>
  <c r="X84"/>
  <c r="Z84"/>
  <c r="AB84"/>
  <c r="AD84"/>
  <c r="AF84"/>
  <c r="AH84"/>
  <c r="Y80"/>
  <c r="AA80"/>
  <c r="AC80"/>
  <c r="AE80"/>
  <c r="AG80"/>
  <c r="X80"/>
  <c r="Z80"/>
  <c r="AB80"/>
  <c r="W80" s="1"/>
  <c r="G111" i="1" s="1"/>
  <c r="AD80" i="4"/>
  <c r="AF80"/>
  <c r="AH80"/>
  <c r="Y76"/>
  <c r="AA76"/>
  <c r="AC76"/>
  <c r="AE76"/>
  <c r="AG76"/>
  <c r="X76"/>
  <c r="Z76"/>
  <c r="AB76"/>
  <c r="AD76"/>
  <c r="AF76"/>
  <c r="AH76"/>
  <c r="Y72"/>
  <c r="AA72"/>
  <c r="AC72"/>
  <c r="AE72"/>
  <c r="AG72"/>
  <c r="X72"/>
  <c r="Z72"/>
  <c r="AB72"/>
  <c r="AD72"/>
  <c r="AF72"/>
  <c r="AH72"/>
  <c r="Y68"/>
  <c r="AA68"/>
  <c r="AC68"/>
  <c r="AE68"/>
  <c r="AG68"/>
  <c r="X68"/>
  <c r="Z68"/>
  <c r="AB68"/>
  <c r="AD68"/>
  <c r="AF68"/>
  <c r="AH68"/>
  <c r="AE64"/>
  <c r="AB64"/>
  <c r="Y60"/>
  <c r="AA60"/>
  <c r="AC60"/>
  <c r="AE60"/>
  <c r="AG60"/>
  <c r="X60"/>
  <c r="Z60"/>
  <c r="AB60"/>
  <c r="AD60"/>
  <c r="AF60"/>
  <c r="AH60"/>
  <c r="Y56"/>
  <c r="AA56"/>
  <c r="AC56"/>
  <c r="AE56"/>
  <c r="AG56"/>
  <c r="X56"/>
  <c r="Z56"/>
  <c r="AB56"/>
  <c r="AD56"/>
  <c r="AF56"/>
  <c r="AH56"/>
  <c r="Y52"/>
  <c r="AA52"/>
  <c r="AC52"/>
  <c r="AE52"/>
  <c r="AG52"/>
  <c r="X52"/>
  <c r="Z52"/>
  <c r="AB52"/>
  <c r="AD52"/>
  <c r="AF52"/>
  <c r="AH52"/>
  <c r="Y48"/>
  <c r="AA48"/>
  <c r="AC48"/>
  <c r="AE48"/>
  <c r="AG48"/>
  <c r="X48"/>
  <c r="Z48"/>
  <c r="AB48"/>
  <c r="W48" s="1"/>
  <c r="H79" i="1" s="1"/>
  <c r="J79" s="1"/>
  <c r="AD48" i="4"/>
  <c r="AF48"/>
  <c r="AH48"/>
  <c r="Y36"/>
  <c r="AA36"/>
  <c r="AC36"/>
  <c r="AE36"/>
  <c r="AG36"/>
  <c r="X36"/>
  <c r="AB36"/>
  <c r="AD36"/>
  <c r="AF36"/>
  <c r="AH36"/>
  <c r="Y32"/>
  <c r="AA32"/>
  <c r="AC32"/>
  <c r="AE32"/>
  <c r="AG32"/>
  <c r="X32"/>
  <c r="AB32"/>
  <c r="AD32"/>
  <c r="AF32"/>
  <c r="AH32"/>
  <c r="Y24"/>
  <c r="AG24"/>
  <c r="Z24"/>
  <c r="AD24"/>
  <c r="AH24"/>
  <c r="AB20"/>
  <c r="X331"/>
  <c r="Z331"/>
  <c r="AB331"/>
  <c r="AD331"/>
  <c r="AF331"/>
  <c r="AH331"/>
  <c r="Y331"/>
  <c r="AA331"/>
  <c r="AC331"/>
  <c r="AE331"/>
  <c r="AG331"/>
  <c r="X329"/>
  <c r="Z329"/>
  <c r="AB329"/>
  <c r="AD329"/>
  <c r="AF329"/>
  <c r="AH329"/>
  <c r="Y329"/>
  <c r="AA329"/>
  <c r="AC329"/>
  <c r="AE329"/>
  <c r="AG329"/>
  <c r="X327"/>
  <c r="Z327"/>
  <c r="AB327"/>
  <c r="AD327"/>
  <c r="AF327"/>
  <c r="AH327"/>
  <c r="Y327"/>
  <c r="AA327"/>
  <c r="AC327"/>
  <c r="AE327"/>
  <c r="AG327"/>
  <c r="X325"/>
  <c r="Z325"/>
  <c r="AB325"/>
  <c r="AD325"/>
  <c r="AF325"/>
  <c r="AH325"/>
  <c r="Y325"/>
  <c r="AA325"/>
  <c r="AC325"/>
  <c r="AE325"/>
  <c r="AG325"/>
  <c r="X323"/>
  <c r="Z323"/>
  <c r="AB323"/>
  <c r="AD323"/>
  <c r="AF323"/>
  <c r="AH323"/>
  <c r="Y323"/>
  <c r="AA323"/>
  <c r="AC323"/>
  <c r="AE323"/>
  <c r="AG323"/>
  <c r="X321"/>
  <c r="Z321"/>
  <c r="AB321"/>
  <c r="AD321"/>
  <c r="AF321"/>
  <c r="AH321"/>
  <c r="Y321"/>
  <c r="AA321"/>
  <c r="AC321"/>
  <c r="AE321"/>
  <c r="AG321"/>
  <c r="X319"/>
  <c r="Z319"/>
  <c r="AB319"/>
  <c r="AD319"/>
  <c r="AF319"/>
  <c r="AH319"/>
  <c r="Y319"/>
  <c r="AA319"/>
  <c r="AC319"/>
  <c r="AE319"/>
  <c r="AG319"/>
  <c r="X317"/>
  <c r="Z317"/>
  <c r="AB317"/>
  <c r="AD317"/>
  <c r="AF317"/>
  <c r="AH317"/>
  <c r="Y317"/>
  <c r="AA317"/>
  <c r="AC317"/>
  <c r="AE317"/>
  <c r="AG317"/>
  <c r="X315"/>
  <c r="Z315"/>
  <c r="AB315"/>
  <c r="AD315"/>
  <c r="AF315"/>
  <c r="AH315"/>
  <c r="Y315"/>
  <c r="AA315"/>
  <c r="AC315"/>
  <c r="AE315"/>
  <c r="AG315"/>
  <c r="X313"/>
  <c r="Z313"/>
  <c r="AB313"/>
  <c r="AD313"/>
  <c r="AF313"/>
  <c r="AH313"/>
  <c r="Y313"/>
  <c r="AA313"/>
  <c r="AC313"/>
  <c r="AE313"/>
  <c r="AG313"/>
  <c r="X311"/>
  <c r="AF311"/>
  <c r="AC311"/>
  <c r="X309"/>
  <c r="Z309"/>
  <c r="AB309"/>
  <c r="AD309"/>
  <c r="AF309"/>
  <c r="AH309"/>
  <c r="Y309"/>
  <c r="AA309"/>
  <c r="AC309"/>
  <c r="AE309"/>
  <c r="AG309"/>
  <c r="X307"/>
  <c r="Z307"/>
  <c r="AB307"/>
  <c r="AD307"/>
  <c r="AF307"/>
  <c r="AH307"/>
  <c r="Y307"/>
  <c r="AA307"/>
  <c r="AC307"/>
  <c r="AE307"/>
  <c r="AG307"/>
  <c r="X305"/>
  <c r="Z305"/>
  <c r="AB305"/>
  <c r="AD305"/>
  <c r="AF305"/>
  <c r="AH305"/>
  <c r="Y305"/>
  <c r="AA305"/>
  <c r="AC305"/>
  <c r="AE305"/>
  <c r="AG305"/>
  <c r="X303"/>
  <c r="Z303"/>
  <c r="AB303"/>
  <c r="AD303"/>
  <c r="AF303"/>
  <c r="AH303"/>
  <c r="Y303"/>
  <c r="AA303"/>
  <c r="AC303"/>
  <c r="AE303"/>
  <c r="AG303"/>
  <c r="X301"/>
  <c r="Z301"/>
  <c r="AB301"/>
  <c r="AD301"/>
  <c r="AF301"/>
  <c r="AH301"/>
  <c r="Y301"/>
  <c r="AA301"/>
  <c r="AC301"/>
  <c r="AE301"/>
  <c r="AG301"/>
  <c r="X299"/>
  <c r="Z299"/>
  <c r="AB299"/>
  <c r="AD299"/>
  <c r="AF299"/>
  <c r="AH299"/>
  <c r="Y299"/>
  <c r="AA299"/>
  <c r="AC299"/>
  <c r="AE299"/>
  <c r="AG299"/>
  <c r="X297"/>
  <c r="Z297"/>
  <c r="AB297"/>
  <c r="AD297"/>
  <c r="AF297"/>
  <c r="AH297"/>
  <c r="Y297"/>
  <c r="AA297"/>
  <c r="AC297"/>
  <c r="AE297"/>
  <c r="AG297"/>
  <c r="X295"/>
  <c r="Z295"/>
  <c r="AB295"/>
  <c r="AD295"/>
  <c r="AF295"/>
  <c r="AH295"/>
  <c r="Y295"/>
  <c r="AA295"/>
  <c r="AC295"/>
  <c r="AE295"/>
  <c r="AG295"/>
  <c r="X293"/>
  <c r="Z293"/>
  <c r="AB293"/>
  <c r="AD293"/>
  <c r="AF293"/>
  <c r="AH293"/>
  <c r="Y293"/>
  <c r="AA293"/>
  <c r="AC293"/>
  <c r="AE293"/>
  <c r="AG293"/>
  <c r="X291"/>
  <c r="Z291"/>
  <c r="AB291"/>
  <c r="AD291"/>
  <c r="AF291"/>
  <c r="AH291"/>
  <c r="Y291"/>
  <c r="AA291"/>
  <c r="AC291"/>
  <c r="AE291"/>
  <c r="AG291"/>
  <c r="X289"/>
  <c r="Z289"/>
  <c r="AB289"/>
  <c r="AD289"/>
  <c r="AF289"/>
  <c r="AH289"/>
  <c r="Y289"/>
  <c r="AA289"/>
  <c r="AC289"/>
  <c r="AE289"/>
  <c r="AG289"/>
  <c r="X287"/>
  <c r="Z287"/>
  <c r="AB287"/>
  <c r="AD287"/>
  <c r="AF287"/>
  <c r="AH287"/>
  <c r="Y287"/>
  <c r="AA287"/>
  <c r="AC287"/>
  <c r="AE287"/>
  <c r="AG287"/>
  <c r="X285"/>
  <c r="Z285"/>
  <c r="AB285"/>
  <c r="AD285"/>
  <c r="AF285"/>
  <c r="AH285"/>
  <c r="Y285"/>
  <c r="AA285"/>
  <c r="AC285"/>
  <c r="AE285"/>
  <c r="AG285"/>
  <c r="X283"/>
  <c r="Z283"/>
  <c r="AB283"/>
  <c r="AD283"/>
  <c r="AF283"/>
  <c r="AH283"/>
  <c r="Y283"/>
  <c r="AA283"/>
  <c r="AC283"/>
  <c r="AE283"/>
  <c r="AG283"/>
  <c r="X281"/>
  <c r="Z281"/>
  <c r="AB281"/>
  <c r="AD281"/>
  <c r="AF281"/>
  <c r="AH281"/>
  <c r="Y281"/>
  <c r="AA281"/>
  <c r="W281" s="1"/>
  <c r="AC281"/>
  <c r="AE281"/>
  <c r="AG281"/>
  <c r="X279"/>
  <c r="Z279"/>
  <c r="AB279"/>
  <c r="AD279"/>
  <c r="AF279"/>
  <c r="AH279"/>
  <c r="Y279"/>
  <c r="AA279"/>
  <c r="AC279"/>
  <c r="AE279"/>
  <c r="AG279"/>
  <c r="X277"/>
  <c r="Z277"/>
  <c r="AB277"/>
  <c r="AD277"/>
  <c r="AF277"/>
  <c r="AH277"/>
  <c r="Y277"/>
  <c r="AA277"/>
  <c r="AC277"/>
  <c r="AE277"/>
  <c r="AG277"/>
  <c r="AB275"/>
  <c r="Y275"/>
  <c r="AG275"/>
  <c r="X273"/>
  <c r="Z273"/>
  <c r="AB273"/>
  <c r="AD273"/>
  <c r="AF273"/>
  <c r="AH273"/>
  <c r="Y273"/>
  <c r="AA273"/>
  <c r="AC273"/>
  <c r="AE273"/>
  <c r="AG273"/>
  <c r="X271"/>
  <c r="Z271"/>
  <c r="AB271"/>
  <c r="AD271"/>
  <c r="AF271"/>
  <c r="AH271"/>
  <c r="Y271"/>
  <c r="AA271"/>
  <c r="AC271"/>
  <c r="AE271"/>
  <c r="AG271"/>
  <c r="Z269"/>
  <c r="AH269"/>
  <c r="AE269"/>
  <c r="X267"/>
  <c r="Z267"/>
  <c r="AB267"/>
  <c r="AD267"/>
  <c r="AF267"/>
  <c r="AH267"/>
  <c r="Y267"/>
  <c r="AA267"/>
  <c r="AC267"/>
  <c r="AE267"/>
  <c r="AG267"/>
  <c r="X265"/>
  <c r="Z265"/>
  <c r="AB265"/>
  <c r="AD265"/>
  <c r="AF265"/>
  <c r="AH265"/>
  <c r="Y265"/>
  <c r="AA265"/>
  <c r="AC265"/>
  <c r="AE265"/>
  <c r="AG265"/>
  <c r="X263"/>
  <c r="AF263"/>
  <c r="AC263"/>
  <c r="X261"/>
  <c r="Z261"/>
  <c r="AB261"/>
  <c r="AD261"/>
  <c r="AF261"/>
  <c r="AH261"/>
  <c r="Y261"/>
  <c r="AA261"/>
  <c r="AC261"/>
  <c r="AE261"/>
  <c r="AG261"/>
  <c r="X259"/>
  <c r="Z259"/>
  <c r="AB259"/>
  <c r="AD259"/>
  <c r="AF259"/>
  <c r="AH259"/>
  <c r="Y259"/>
  <c r="AA259"/>
  <c r="AC259"/>
  <c r="AE259"/>
  <c r="AG259"/>
  <c r="X257"/>
  <c r="Z257"/>
  <c r="AB257"/>
  <c r="AD257"/>
  <c r="AF257"/>
  <c r="AH257"/>
  <c r="Y257"/>
  <c r="AA257"/>
  <c r="AC257"/>
  <c r="AE257"/>
  <c r="AG257"/>
  <c r="X255"/>
  <c r="Z255"/>
  <c r="AB255"/>
  <c r="AD255"/>
  <c r="AF255"/>
  <c r="AH255"/>
  <c r="Y255"/>
  <c r="AA255"/>
  <c r="AC255"/>
  <c r="AE255"/>
  <c r="AG255"/>
  <c r="Z253"/>
  <c r="AH253"/>
  <c r="AE253"/>
  <c r="X251"/>
  <c r="Z251"/>
  <c r="AB251"/>
  <c r="AD251"/>
  <c r="AF251"/>
  <c r="AH251"/>
  <c r="Y251"/>
  <c r="AA251"/>
  <c r="AC251"/>
  <c r="AE251"/>
  <c r="AG251"/>
  <c r="X249"/>
  <c r="Z249"/>
  <c r="AB249"/>
  <c r="AD249"/>
  <c r="AF249"/>
  <c r="AH249"/>
  <c r="Y249"/>
  <c r="AA249"/>
  <c r="AC249"/>
  <c r="AE249"/>
  <c r="AG249"/>
  <c r="X247"/>
  <c r="AF247"/>
  <c r="AC247"/>
  <c r="X245"/>
  <c r="Z245"/>
  <c r="AB245"/>
  <c r="AD245"/>
  <c r="AF245"/>
  <c r="AH245"/>
  <c r="Y245"/>
  <c r="AA245"/>
  <c r="AC245"/>
  <c r="AE245"/>
  <c r="AG245"/>
  <c r="X243"/>
  <c r="Z243"/>
  <c r="AB243"/>
  <c r="AD243"/>
  <c r="AF243"/>
  <c r="AH243"/>
  <c r="Y243"/>
  <c r="AA243"/>
  <c r="AC243"/>
  <c r="AE243"/>
  <c r="AG243"/>
  <c r="X241"/>
  <c r="Z241"/>
  <c r="AB241"/>
  <c r="AD241"/>
  <c r="AF241"/>
  <c r="AH241"/>
  <c r="Y241"/>
  <c r="AA241"/>
  <c r="AC241"/>
  <c r="AE241"/>
  <c r="AG241"/>
  <c r="X239"/>
  <c r="Z239"/>
  <c r="AB239"/>
  <c r="AD239"/>
  <c r="AF239"/>
  <c r="AH239"/>
  <c r="Y239"/>
  <c r="AA239"/>
  <c r="AC239"/>
  <c r="AE239"/>
  <c r="AG239"/>
  <c r="X237"/>
  <c r="Z237"/>
  <c r="AB237"/>
  <c r="AD237"/>
  <c r="AF237"/>
  <c r="AH237"/>
  <c r="Y237"/>
  <c r="AA237"/>
  <c r="AC237"/>
  <c r="AE237"/>
  <c r="AG237"/>
  <c r="X235"/>
  <c r="Z235"/>
  <c r="AB235"/>
  <c r="AD235"/>
  <c r="AF235"/>
  <c r="AH235"/>
  <c r="Y235"/>
  <c r="AA235"/>
  <c r="AC235"/>
  <c r="AE235"/>
  <c r="AG235"/>
  <c r="X233"/>
  <c r="Z233"/>
  <c r="AB233"/>
  <c r="AD233"/>
  <c r="AF233"/>
  <c r="AH233"/>
  <c r="Y233"/>
  <c r="AA233"/>
  <c r="AC233"/>
  <c r="AE233"/>
  <c r="AG233"/>
  <c r="X231"/>
  <c r="Z231"/>
  <c r="AB231"/>
  <c r="AD231"/>
  <c r="AF231"/>
  <c r="AH231"/>
  <c r="Y231"/>
  <c r="AA231"/>
  <c r="AC231"/>
  <c r="AE231"/>
  <c r="AG231"/>
  <c r="X229"/>
  <c r="Z229"/>
  <c r="AB229"/>
  <c r="AD229"/>
  <c r="AF229"/>
  <c r="AH229"/>
  <c r="Y229"/>
  <c r="AA229"/>
  <c r="AC229"/>
  <c r="AE229"/>
  <c r="AG229"/>
  <c r="X227"/>
  <c r="Z227"/>
  <c r="AB227"/>
  <c r="AD227"/>
  <c r="AF227"/>
  <c r="AH227"/>
  <c r="Y227"/>
  <c r="AA227"/>
  <c r="AC227"/>
  <c r="AE227"/>
  <c r="AG227"/>
  <c r="X225"/>
  <c r="Z225"/>
  <c r="AB225"/>
  <c r="AD225"/>
  <c r="AF225"/>
  <c r="AH225"/>
  <c r="Y225"/>
  <c r="AA225"/>
  <c r="AC225"/>
  <c r="AE225"/>
  <c r="AG225"/>
  <c r="X223"/>
  <c r="Z223"/>
  <c r="AB223"/>
  <c r="AD223"/>
  <c r="AF223"/>
  <c r="AH223"/>
  <c r="Y223"/>
  <c r="AA223"/>
  <c r="AC223"/>
  <c r="AE223"/>
  <c r="AG223"/>
  <c r="X221"/>
  <c r="Z221"/>
  <c r="AB221"/>
  <c r="AD221"/>
  <c r="AF221"/>
  <c r="AH221"/>
  <c r="Y221"/>
  <c r="AA221"/>
  <c r="AC221"/>
  <c r="AE221"/>
  <c r="AG221"/>
  <c r="X219"/>
  <c r="Z219"/>
  <c r="AB219"/>
  <c r="AD219"/>
  <c r="AF219"/>
  <c r="AH219"/>
  <c r="Y219"/>
  <c r="AA219"/>
  <c r="AC219"/>
  <c r="AE219"/>
  <c r="AG219"/>
  <c r="X217"/>
  <c r="Z217"/>
  <c r="AB217"/>
  <c r="AD217"/>
  <c r="AF217"/>
  <c r="AH217"/>
  <c r="Y217"/>
  <c r="AA217"/>
  <c r="AC217"/>
  <c r="AE217"/>
  <c r="AG217"/>
  <c r="X215"/>
  <c r="Z215"/>
  <c r="AB215"/>
  <c r="AD215"/>
  <c r="AF215"/>
  <c r="AH215"/>
  <c r="Y215"/>
  <c r="AA215"/>
  <c r="AC215"/>
  <c r="AE215"/>
  <c r="AG215"/>
  <c r="X213"/>
  <c r="Z213"/>
  <c r="AB213"/>
  <c r="AD213"/>
  <c r="AF213"/>
  <c r="AH213"/>
  <c r="Y213"/>
  <c r="AA213"/>
  <c r="AC213"/>
  <c r="AE213"/>
  <c r="AG213"/>
  <c r="X211"/>
  <c r="Z211"/>
  <c r="AB211"/>
  <c r="AD211"/>
  <c r="AF211"/>
  <c r="AH211"/>
  <c r="Y211"/>
  <c r="AA211"/>
  <c r="AC211"/>
  <c r="AE211"/>
  <c r="AG211"/>
  <c r="X209"/>
  <c r="Z209"/>
  <c r="AB209"/>
  <c r="AD209"/>
  <c r="AF209"/>
  <c r="AH209"/>
  <c r="Y209"/>
  <c r="AA209"/>
  <c r="AC209"/>
  <c r="AE209"/>
  <c r="AG209"/>
  <c r="X207"/>
  <c r="Z207"/>
  <c r="AB207"/>
  <c r="AD207"/>
  <c r="AF207"/>
  <c r="AH207"/>
  <c r="Y207"/>
  <c r="AA207"/>
  <c r="AC207"/>
  <c r="AE207"/>
  <c r="AG207"/>
  <c r="X205"/>
  <c r="Z205"/>
  <c r="AB205"/>
  <c r="AD205"/>
  <c r="AF205"/>
  <c r="AH205"/>
  <c r="Y205"/>
  <c r="AA205"/>
  <c r="AC205"/>
  <c r="AE205"/>
  <c r="AG205"/>
  <c r="X203"/>
  <c r="Z203"/>
  <c r="AB203"/>
  <c r="AD203"/>
  <c r="AF203"/>
  <c r="AH203"/>
  <c r="Y203"/>
  <c r="AA203"/>
  <c r="AC203"/>
  <c r="AE203"/>
  <c r="AG203"/>
  <c r="X201"/>
  <c r="Z201"/>
  <c r="AB201"/>
  <c r="AD201"/>
  <c r="AF201"/>
  <c r="AH201"/>
  <c r="Y201"/>
  <c r="AA201"/>
  <c r="AC201"/>
  <c r="AE201"/>
  <c r="AG201"/>
  <c r="X199"/>
  <c r="W199" s="1"/>
  <c r="H230" i="1" s="1"/>
  <c r="J230" s="1"/>
  <c r="Z199" i="4"/>
  <c r="AB199"/>
  <c r="AD199"/>
  <c r="AF199"/>
  <c r="AH199"/>
  <c r="Y199"/>
  <c r="AA199"/>
  <c r="AC199"/>
  <c r="AE199"/>
  <c r="AG199"/>
  <c r="X197"/>
  <c r="Z197"/>
  <c r="AB197"/>
  <c r="AD197"/>
  <c r="AF197"/>
  <c r="AH197"/>
  <c r="Y197"/>
  <c r="AA197"/>
  <c r="AC197"/>
  <c r="AE197"/>
  <c r="AG197"/>
  <c r="AB195"/>
  <c r="Y195"/>
  <c r="AG195"/>
  <c r="X193"/>
  <c r="Z193"/>
  <c r="AB193"/>
  <c r="AD193"/>
  <c r="AF193"/>
  <c r="AH193"/>
  <c r="Y193"/>
  <c r="AA193"/>
  <c r="AC193"/>
  <c r="AE193"/>
  <c r="AG193"/>
  <c r="X191"/>
  <c r="W191" s="1"/>
  <c r="H222" i="1" s="1"/>
  <c r="J222" s="1"/>
  <c r="Z191" i="4"/>
  <c r="AB191"/>
  <c r="AD191"/>
  <c r="AF191"/>
  <c r="AH191"/>
  <c r="Y191"/>
  <c r="AA191"/>
  <c r="AC191"/>
  <c r="AE191"/>
  <c r="AG191"/>
  <c r="X189"/>
  <c r="Z189"/>
  <c r="AB189"/>
  <c r="AD189"/>
  <c r="AF189"/>
  <c r="AH189"/>
  <c r="Y189"/>
  <c r="AA189"/>
  <c r="AC189"/>
  <c r="AE189"/>
  <c r="AG189"/>
  <c r="AB187"/>
  <c r="Y187"/>
  <c r="AG187"/>
  <c r="X185"/>
  <c r="Z185"/>
  <c r="AB185"/>
  <c r="AD185"/>
  <c r="AF185"/>
  <c r="AH185"/>
  <c r="Y185"/>
  <c r="AA185"/>
  <c r="AC185"/>
  <c r="AE185"/>
  <c r="AG185"/>
  <c r="X183"/>
  <c r="W183" s="1"/>
  <c r="H214" i="1" s="1"/>
  <c r="J214" s="1"/>
  <c r="Z183" i="4"/>
  <c r="AB183"/>
  <c r="AD183"/>
  <c r="AF183"/>
  <c r="AH183"/>
  <c r="Y183"/>
  <c r="AA183"/>
  <c r="AC183"/>
  <c r="AE183"/>
  <c r="AG183"/>
  <c r="X181"/>
  <c r="Z181"/>
  <c r="AB181"/>
  <c r="AD181"/>
  <c r="AF181"/>
  <c r="AH181"/>
  <c r="Y181"/>
  <c r="AA181"/>
  <c r="AC181"/>
  <c r="AE181"/>
  <c r="AG181"/>
  <c r="AB179"/>
  <c r="Y179"/>
  <c r="AG179"/>
  <c r="X177"/>
  <c r="Z177"/>
  <c r="AB177"/>
  <c r="AD177"/>
  <c r="AF177"/>
  <c r="AH177"/>
  <c r="Y177"/>
  <c r="AA177"/>
  <c r="AC177"/>
  <c r="AE177"/>
  <c r="AG177"/>
  <c r="X175"/>
  <c r="Z175"/>
  <c r="AB175"/>
  <c r="AD175"/>
  <c r="AF175"/>
  <c r="AH175"/>
  <c r="Y175"/>
  <c r="AA175"/>
  <c r="AC175"/>
  <c r="AE175"/>
  <c r="AG175"/>
  <c r="X173"/>
  <c r="Z173"/>
  <c r="AB173"/>
  <c r="AD173"/>
  <c r="AF173"/>
  <c r="AH173"/>
  <c r="Y173"/>
  <c r="AA173"/>
  <c r="AC173"/>
  <c r="AE173"/>
  <c r="AG173"/>
  <c r="X171"/>
  <c r="Z171"/>
  <c r="AB171"/>
  <c r="AD171"/>
  <c r="AF171"/>
  <c r="AH171"/>
  <c r="Y171"/>
  <c r="W171" s="1"/>
  <c r="G202" i="1" s="1"/>
  <c r="AA171" i="4"/>
  <c r="AC171"/>
  <c r="AE171"/>
  <c r="AG171"/>
  <c r="X169"/>
  <c r="Z169"/>
  <c r="AB169"/>
  <c r="AD169"/>
  <c r="AF169"/>
  <c r="AH169"/>
  <c r="Y169"/>
  <c r="AA169"/>
  <c r="AC169"/>
  <c r="AE169"/>
  <c r="AG169"/>
  <c r="X167"/>
  <c r="Z167"/>
  <c r="AB167"/>
  <c r="AD167"/>
  <c r="AF167"/>
  <c r="AH167"/>
  <c r="Y167"/>
  <c r="AA167"/>
  <c r="AC167"/>
  <c r="AE167"/>
  <c r="AG167"/>
  <c r="Z165"/>
  <c r="AH165"/>
  <c r="AE165"/>
  <c r="X163"/>
  <c r="Z163"/>
  <c r="AB163"/>
  <c r="AD163"/>
  <c r="AF163"/>
  <c r="AH163"/>
  <c r="Y163"/>
  <c r="AA163"/>
  <c r="AC163"/>
  <c r="AE163"/>
  <c r="AG163"/>
  <c r="X161"/>
  <c r="Z161"/>
  <c r="AB161"/>
  <c r="AD161"/>
  <c r="AF161"/>
  <c r="AH161"/>
  <c r="Y161"/>
  <c r="AA161"/>
  <c r="W161" s="1"/>
  <c r="H192" i="1" s="1"/>
  <c r="J192" s="1"/>
  <c r="AC161" i="4"/>
  <c r="AE161"/>
  <c r="AG161"/>
  <c r="X159"/>
  <c r="Z159"/>
  <c r="AB159"/>
  <c r="AD159"/>
  <c r="AF159"/>
  <c r="AH159"/>
  <c r="Y159"/>
  <c r="AA159"/>
  <c r="AC159"/>
  <c r="AE159"/>
  <c r="AG159"/>
  <c r="X157"/>
  <c r="Z157"/>
  <c r="AB157"/>
  <c r="AD157"/>
  <c r="AF157"/>
  <c r="AH157"/>
  <c r="Y157"/>
  <c r="AA157"/>
  <c r="AC157"/>
  <c r="AE157"/>
  <c r="AG157"/>
  <c r="X155"/>
  <c r="Z155"/>
  <c r="AB155"/>
  <c r="AD155"/>
  <c r="AF155"/>
  <c r="AH155"/>
  <c r="Y155"/>
  <c r="AA155"/>
  <c r="AC155"/>
  <c r="AE155"/>
  <c r="AG155"/>
  <c r="X153"/>
  <c r="Z153"/>
  <c r="AB153"/>
  <c r="AD153"/>
  <c r="AF153"/>
  <c r="AH153"/>
  <c r="Y153"/>
  <c r="AA153"/>
  <c r="W153" s="1"/>
  <c r="AC153"/>
  <c r="AE153"/>
  <c r="AG153"/>
  <c r="X151"/>
  <c r="Z151"/>
  <c r="AB151"/>
  <c r="AD151"/>
  <c r="AF151"/>
  <c r="AH151"/>
  <c r="Y151"/>
  <c r="AA151"/>
  <c r="AC151"/>
  <c r="AE151"/>
  <c r="AG151"/>
  <c r="Z149"/>
  <c r="AH149"/>
  <c r="AE149"/>
  <c r="X147"/>
  <c r="Z147"/>
  <c r="AB147"/>
  <c r="AD147"/>
  <c r="AF147"/>
  <c r="AH147"/>
  <c r="Y147"/>
  <c r="AA147"/>
  <c r="AC147"/>
  <c r="AE147"/>
  <c r="AG147"/>
  <c r="X145"/>
  <c r="Z145"/>
  <c r="AB145"/>
  <c r="AD145"/>
  <c r="AF145"/>
  <c r="AH145"/>
  <c r="Y145"/>
  <c r="AA145"/>
  <c r="AC145"/>
  <c r="AE145"/>
  <c r="AG145"/>
  <c r="X143"/>
  <c r="W143" s="1"/>
  <c r="H174" i="1" s="1"/>
  <c r="J174" s="1"/>
  <c r="Z143" i="4"/>
  <c r="AB143"/>
  <c r="AD143"/>
  <c r="AF143"/>
  <c r="AH143"/>
  <c r="Y143"/>
  <c r="AA143"/>
  <c r="AC143"/>
  <c r="AE143"/>
  <c r="AG143"/>
  <c r="Z141"/>
  <c r="AH141"/>
  <c r="AE141"/>
  <c r="X139"/>
  <c r="Z139"/>
  <c r="AB139"/>
  <c r="AD139"/>
  <c r="AF139"/>
  <c r="AH139"/>
  <c r="Y139"/>
  <c r="AA139"/>
  <c r="AC139"/>
  <c r="AE139"/>
  <c r="AG139"/>
  <c r="X137"/>
  <c r="Z137"/>
  <c r="AB137"/>
  <c r="AD137"/>
  <c r="AF137"/>
  <c r="AH137"/>
  <c r="Y137"/>
  <c r="AA137"/>
  <c r="AC137"/>
  <c r="AE137"/>
  <c r="AG137"/>
  <c r="X135"/>
  <c r="Z135"/>
  <c r="AB135"/>
  <c r="AD135"/>
  <c r="AF135"/>
  <c r="AH135"/>
  <c r="Y135"/>
  <c r="AA135"/>
  <c r="AC135"/>
  <c r="AE135"/>
  <c r="AG135"/>
  <c r="Z133"/>
  <c r="AH133"/>
  <c r="AE133"/>
  <c r="X131"/>
  <c r="Z131"/>
  <c r="AB131"/>
  <c r="AD131"/>
  <c r="AF131"/>
  <c r="AH131"/>
  <c r="Y131"/>
  <c r="W131" s="1"/>
  <c r="H162" i="1" s="1"/>
  <c r="J162" s="1"/>
  <c r="AA131" i="4"/>
  <c r="AC131"/>
  <c r="AE131"/>
  <c r="AG131"/>
  <c r="X129"/>
  <c r="Z129"/>
  <c r="AB129"/>
  <c r="AD129"/>
  <c r="AF129"/>
  <c r="AH129"/>
  <c r="Y129"/>
  <c r="AA129"/>
  <c r="AC129"/>
  <c r="AE129"/>
  <c r="AG129"/>
  <c r="X127"/>
  <c r="AF127"/>
  <c r="AC127"/>
  <c r="Z125"/>
  <c r="AH125"/>
  <c r="AE125"/>
  <c r="X123"/>
  <c r="Z123"/>
  <c r="AB123"/>
  <c r="AD123"/>
  <c r="AF123"/>
  <c r="AH123"/>
  <c r="Y123"/>
  <c r="W123" s="1"/>
  <c r="H154" i="1" s="1"/>
  <c r="J154" s="1"/>
  <c r="AA123" i="4"/>
  <c r="AC123"/>
  <c r="AE123"/>
  <c r="AG123"/>
  <c r="X121"/>
  <c r="Z121"/>
  <c r="AB121"/>
  <c r="AD121"/>
  <c r="AF121"/>
  <c r="AH121"/>
  <c r="Y121"/>
  <c r="AA121"/>
  <c r="AC121"/>
  <c r="AE121"/>
  <c r="AG121"/>
  <c r="X119"/>
  <c r="Z119"/>
  <c r="AB119"/>
  <c r="AD119"/>
  <c r="AF119"/>
  <c r="AH119"/>
  <c r="Y119"/>
  <c r="AA119"/>
  <c r="AC119"/>
  <c r="AE119"/>
  <c r="AG119"/>
  <c r="X117"/>
  <c r="Z117"/>
  <c r="W117" s="1"/>
  <c r="H148" i="1" s="1"/>
  <c r="J148" s="1"/>
  <c r="AB117" i="4"/>
  <c r="AD117"/>
  <c r="AF117"/>
  <c r="AH117"/>
  <c r="Y117"/>
  <c r="AA117"/>
  <c r="AC117"/>
  <c r="AE117"/>
  <c r="AG117"/>
  <c r="X115"/>
  <c r="Z115"/>
  <c r="AB115"/>
  <c r="AD115"/>
  <c r="AF115"/>
  <c r="AH115"/>
  <c r="Y115"/>
  <c r="W115" s="1"/>
  <c r="G146" i="1" s="1"/>
  <c r="AA115" i="4"/>
  <c r="AC115"/>
  <c r="AE115"/>
  <c r="AG115"/>
  <c r="X113"/>
  <c r="Z113"/>
  <c r="AB113"/>
  <c r="AD113"/>
  <c r="AF113"/>
  <c r="AH113"/>
  <c r="Y113"/>
  <c r="AA113"/>
  <c r="AC113"/>
  <c r="AE113"/>
  <c r="AG113"/>
  <c r="X111"/>
  <c r="AF111"/>
  <c r="AC111"/>
  <c r="X109"/>
  <c r="Z109"/>
  <c r="W109" s="1"/>
  <c r="G140" i="1" s="1"/>
  <c r="AB109" i="4"/>
  <c r="AD109"/>
  <c r="AF109"/>
  <c r="AH109"/>
  <c r="Y109"/>
  <c r="AA109"/>
  <c r="AC109"/>
  <c r="AE109"/>
  <c r="AG109"/>
  <c r="X107"/>
  <c r="Z107"/>
  <c r="AB107"/>
  <c r="AD107"/>
  <c r="AF107"/>
  <c r="AH107"/>
  <c r="Y107"/>
  <c r="AA107"/>
  <c r="AC107"/>
  <c r="AE107"/>
  <c r="AG107"/>
  <c r="X105"/>
  <c r="Z105"/>
  <c r="AB105"/>
  <c r="AD105"/>
  <c r="AF105"/>
  <c r="AH105"/>
  <c r="Y105"/>
  <c r="AA105"/>
  <c r="W105" s="1"/>
  <c r="AC105"/>
  <c r="AE105"/>
  <c r="AG105"/>
  <c r="X103"/>
  <c r="Z103"/>
  <c r="AB103"/>
  <c r="AD103"/>
  <c r="AF103"/>
  <c r="AH103"/>
  <c r="Y103"/>
  <c r="AA103"/>
  <c r="AC103"/>
  <c r="AE103"/>
  <c r="AG103"/>
  <c r="X101"/>
  <c r="Z101"/>
  <c r="W101" s="1"/>
  <c r="H132" i="1" s="1"/>
  <c r="J132" s="1"/>
  <c r="AB101" i="4"/>
  <c r="AD101"/>
  <c r="AF101"/>
  <c r="AH101"/>
  <c r="Y101"/>
  <c r="AA101"/>
  <c r="AC101"/>
  <c r="AE101"/>
  <c r="AG101"/>
  <c r="AB99"/>
  <c r="Y99"/>
  <c r="AG99"/>
  <c r="X97"/>
  <c r="Z97"/>
  <c r="AB97"/>
  <c r="AD97"/>
  <c r="AF97"/>
  <c r="AH97"/>
  <c r="Y97"/>
  <c r="AA97"/>
  <c r="W97" s="1"/>
  <c r="H128" i="1" s="1"/>
  <c r="AC97" i="4"/>
  <c r="AE97"/>
  <c r="AG97"/>
  <c r="X95"/>
  <c r="Z95"/>
  <c r="AB95"/>
  <c r="AD95"/>
  <c r="AF95"/>
  <c r="AH95"/>
  <c r="Y95"/>
  <c r="AA95"/>
  <c r="AC95"/>
  <c r="AE95"/>
  <c r="AG95"/>
  <c r="X93"/>
  <c r="Z93"/>
  <c r="AB93"/>
  <c r="AD93"/>
  <c r="AF93"/>
  <c r="AH93"/>
  <c r="Y93"/>
  <c r="AA93"/>
  <c r="AC93"/>
  <c r="AE93"/>
  <c r="AG93"/>
  <c r="X91"/>
  <c r="Z91"/>
  <c r="AB91"/>
  <c r="AD91"/>
  <c r="AF91"/>
  <c r="AH91"/>
  <c r="Y91"/>
  <c r="AA91"/>
  <c r="AC91"/>
  <c r="AE91"/>
  <c r="AG91"/>
  <c r="X89"/>
  <c r="Z89"/>
  <c r="AB89"/>
  <c r="AD89"/>
  <c r="AF89"/>
  <c r="AH89"/>
  <c r="Y89"/>
  <c r="AA89"/>
  <c r="W89" s="1"/>
  <c r="G120" i="1" s="1"/>
  <c r="AC89" i="4"/>
  <c r="AE89"/>
  <c r="AG89"/>
  <c r="X87"/>
  <c r="W87" s="1"/>
  <c r="G118" i="1" s="1"/>
  <c r="Z87" i="4"/>
  <c r="AB87"/>
  <c r="AD87"/>
  <c r="AF87"/>
  <c r="AH87"/>
  <c r="Y87"/>
  <c r="AA87"/>
  <c r="AC87"/>
  <c r="AE87"/>
  <c r="AG87"/>
  <c r="X85"/>
  <c r="Z85"/>
  <c r="W85" s="1"/>
  <c r="H116" i="1" s="1"/>
  <c r="J116" s="1"/>
  <c r="AB85" i="4"/>
  <c r="AD85"/>
  <c r="AF85"/>
  <c r="AH85"/>
  <c r="Y85"/>
  <c r="AA85"/>
  <c r="AC85"/>
  <c r="AE85"/>
  <c r="AG85"/>
  <c r="AB83"/>
  <c r="Y83"/>
  <c r="AG83"/>
  <c r="X81"/>
  <c r="Z81"/>
  <c r="AB81"/>
  <c r="AD81"/>
  <c r="AF81"/>
  <c r="AH81"/>
  <c r="Y81"/>
  <c r="AA81"/>
  <c r="AC81"/>
  <c r="AE81"/>
  <c r="AG81"/>
  <c r="X79"/>
  <c r="Z79"/>
  <c r="AB79"/>
  <c r="AD79"/>
  <c r="AF79"/>
  <c r="AH79"/>
  <c r="Y79"/>
  <c r="AA79"/>
  <c r="AC79"/>
  <c r="AE79"/>
  <c r="AG79"/>
  <c r="X77"/>
  <c r="Z77"/>
  <c r="AB77"/>
  <c r="AD77"/>
  <c r="AF77"/>
  <c r="AH77"/>
  <c r="Y77"/>
  <c r="AA77"/>
  <c r="AC77"/>
  <c r="AE77"/>
  <c r="AG77"/>
  <c r="X75"/>
  <c r="Z75"/>
  <c r="AB75"/>
  <c r="AD75"/>
  <c r="AF75"/>
  <c r="AH75"/>
  <c r="Y75"/>
  <c r="W75" s="1"/>
  <c r="G106" i="1" s="1"/>
  <c r="AA75" i="4"/>
  <c r="AC75"/>
  <c r="AE75"/>
  <c r="AG75"/>
  <c r="X73"/>
  <c r="Z73"/>
  <c r="AB73"/>
  <c r="AD73"/>
  <c r="AF73"/>
  <c r="AH73"/>
  <c r="Y73"/>
  <c r="AA73"/>
  <c r="W73" s="1"/>
  <c r="G104" i="1" s="1"/>
  <c r="AC73" i="4"/>
  <c r="AE73"/>
  <c r="AG73"/>
  <c r="X71"/>
  <c r="Z71"/>
  <c r="AB71"/>
  <c r="AD71"/>
  <c r="AF71"/>
  <c r="AH71"/>
  <c r="Y71"/>
  <c r="AA71"/>
  <c r="AC71"/>
  <c r="AE71"/>
  <c r="AG71"/>
  <c r="X69"/>
  <c r="Z69"/>
  <c r="AB69"/>
  <c r="AD69"/>
  <c r="AF69"/>
  <c r="AH69"/>
  <c r="Y69"/>
  <c r="AA69"/>
  <c r="AC69"/>
  <c r="AE69"/>
  <c r="AG69"/>
  <c r="X67"/>
  <c r="Z67"/>
  <c r="AB67"/>
  <c r="AD67"/>
  <c r="AF67"/>
  <c r="AH67"/>
  <c r="Y67"/>
  <c r="W67" s="1"/>
  <c r="AA67"/>
  <c r="AC67"/>
  <c r="AE67"/>
  <c r="AG67"/>
  <c r="X65"/>
  <c r="Z65"/>
  <c r="AB65"/>
  <c r="AD65"/>
  <c r="AF65"/>
  <c r="AH65"/>
  <c r="Y65"/>
  <c r="AA65"/>
  <c r="AC65"/>
  <c r="AE65"/>
  <c r="AG65"/>
  <c r="X63"/>
  <c r="Z63"/>
  <c r="AB63"/>
  <c r="AD63"/>
  <c r="AF63"/>
  <c r="AH63"/>
  <c r="Y63"/>
  <c r="AA63"/>
  <c r="AC63"/>
  <c r="AE63"/>
  <c r="AG63"/>
  <c r="X61"/>
  <c r="Z61"/>
  <c r="W61" s="1"/>
  <c r="H92" i="1" s="1"/>
  <c r="J92" s="1"/>
  <c r="AB61" i="4"/>
  <c r="AD61"/>
  <c r="AF61"/>
  <c r="AH61"/>
  <c r="Y61"/>
  <c r="AA61"/>
  <c r="AC61"/>
  <c r="AE61"/>
  <c r="AG61"/>
  <c r="X59"/>
  <c r="Z59"/>
  <c r="AB59"/>
  <c r="AD59"/>
  <c r="AF59"/>
  <c r="AH59"/>
  <c r="Y59"/>
  <c r="W59" s="1"/>
  <c r="G90" i="1" s="1"/>
  <c r="AA59" i="4"/>
  <c r="AC59"/>
  <c r="AE59"/>
  <c r="AG59"/>
  <c r="X57"/>
  <c r="Z57"/>
  <c r="AB57"/>
  <c r="AD57"/>
  <c r="AF57"/>
  <c r="AH57"/>
  <c r="Y57"/>
  <c r="AA57"/>
  <c r="AC57"/>
  <c r="AE57"/>
  <c r="AG57"/>
  <c r="X55"/>
  <c r="AF55"/>
  <c r="AC55"/>
  <c r="X53"/>
  <c r="Z53"/>
  <c r="W53" s="1"/>
  <c r="G84" i="1" s="1"/>
  <c r="Y53" i="4"/>
  <c r="AB53"/>
  <c r="AD53"/>
  <c r="AF53"/>
  <c r="AH53"/>
  <c r="AA53"/>
  <c r="AC53"/>
  <c r="AE53"/>
  <c r="AG53"/>
  <c r="X51"/>
  <c r="Z51"/>
  <c r="AB51"/>
  <c r="AD51"/>
  <c r="AF51"/>
  <c r="AH51"/>
  <c r="Y51"/>
  <c r="W51" s="1"/>
  <c r="H82" i="1" s="1"/>
  <c r="J82" s="1"/>
  <c r="AA51" i="4"/>
  <c r="AC51"/>
  <c r="AE51"/>
  <c r="AG51"/>
  <c r="X49"/>
  <c r="Z49"/>
  <c r="AB49"/>
  <c r="AD49"/>
  <c r="AF49"/>
  <c r="AH49"/>
  <c r="Y49"/>
  <c r="AA49"/>
  <c r="AC49"/>
  <c r="AE49"/>
  <c r="AG49"/>
  <c r="X47"/>
  <c r="Z47"/>
  <c r="AB47"/>
  <c r="AD47"/>
  <c r="AF47"/>
  <c r="AH47"/>
  <c r="Y47"/>
  <c r="AA47"/>
  <c r="AC47"/>
  <c r="AE47"/>
  <c r="AG47"/>
  <c r="X45"/>
  <c r="Z45"/>
  <c r="AB45"/>
  <c r="AD45"/>
  <c r="AF45"/>
  <c r="AH45"/>
  <c r="Y45"/>
  <c r="AA45"/>
  <c r="AC45"/>
  <c r="AE45"/>
  <c r="AG45"/>
  <c r="X37"/>
  <c r="AB37"/>
  <c r="AD37"/>
  <c r="AF37"/>
  <c r="AH37"/>
  <c r="Y37"/>
  <c r="AA37"/>
  <c r="AC37"/>
  <c r="AE37"/>
  <c r="AG37"/>
  <c r="AH35"/>
  <c r="X33"/>
  <c r="AB33"/>
  <c r="AD33"/>
  <c r="AF33"/>
  <c r="AH33"/>
  <c r="Y33"/>
  <c r="AA33"/>
  <c r="AC33"/>
  <c r="AE33"/>
  <c r="AG33"/>
  <c r="X31"/>
  <c r="AB31"/>
  <c r="AD31"/>
  <c r="AF31"/>
  <c r="AH31"/>
  <c r="Y31"/>
  <c r="AA31"/>
  <c r="AC31"/>
  <c r="AE31"/>
  <c r="AG31"/>
  <c r="X29"/>
  <c r="AB29"/>
  <c r="AD29"/>
  <c r="AF29"/>
  <c r="AH29"/>
  <c r="Y29"/>
  <c r="AA29"/>
  <c r="AC29"/>
  <c r="AE29"/>
  <c r="AG29"/>
  <c r="Z17"/>
  <c r="AD17"/>
  <c r="AH17"/>
  <c r="AA17"/>
  <c r="AE17"/>
  <c r="Y11"/>
  <c r="AH11"/>
  <c r="AE11"/>
  <c r="AG463"/>
  <c r="Y429"/>
  <c r="AG427"/>
  <c r="AE427"/>
  <c r="AC427"/>
  <c r="AA427"/>
  <c r="Y427"/>
  <c r="AG421"/>
  <c r="AC421"/>
  <c r="Y421"/>
  <c r="AG419"/>
  <c r="AE419"/>
  <c r="AC419"/>
  <c r="AA419"/>
  <c r="Y419"/>
  <c r="AC417"/>
  <c r="AE415"/>
  <c r="AG413"/>
  <c r="AE413"/>
  <c r="AC413"/>
  <c r="AA413"/>
  <c r="Y413"/>
  <c r="AG407"/>
  <c r="AE407"/>
  <c r="AC407"/>
  <c r="AA407"/>
  <c r="Y407"/>
  <c r="AG405"/>
  <c r="AE405"/>
  <c r="AC405"/>
  <c r="AA405"/>
  <c r="Y405"/>
  <c r="AG403"/>
  <c r="Y403"/>
  <c r="AG401"/>
  <c r="AE401"/>
  <c r="AC401"/>
  <c r="AA401"/>
  <c r="Y401"/>
  <c r="AE399"/>
  <c r="AA399"/>
  <c r="AG397"/>
  <c r="AC397"/>
  <c r="Y397"/>
  <c r="AG395"/>
  <c r="AE395"/>
  <c r="AC395"/>
  <c r="AA395"/>
  <c r="Y395"/>
  <c r="AG393"/>
  <c r="AE393"/>
  <c r="AC393"/>
  <c r="AA393"/>
  <c r="Y393"/>
  <c r="AG391"/>
  <c r="AE391"/>
  <c r="AC391"/>
  <c r="AA391"/>
  <c r="Y391"/>
  <c r="Y389"/>
  <c r="AG387"/>
  <c r="AE387"/>
  <c r="AC387"/>
  <c r="AA387"/>
  <c r="Y387"/>
  <c r="AG385"/>
  <c r="AE385"/>
  <c r="AC385"/>
  <c r="W385" s="1"/>
  <c r="G416" i="1" s="1"/>
  <c r="AA385" i="4"/>
  <c r="Y385"/>
  <c r="AA383"/>
  <c r="AG381"/>
  <c r="AE381"/>
  <c r="AC381"/>
  <c r="AA381"/>
  <c r="Y381"/>
  <c r="AG379"/>
  <c r="AE379"/>
  <c r="AC379"/>
  <c r="AA379"/>
  <c r="Y379"/>
  <c r="AG377"/>
  <c r="AC377"/>
  <c r="Y377"/>
  <c r="AG375"/>
  <c r="AE375"/>
  <c r="AC375"/>
  <c r="AA375"/>
  <c r="Y375"/>
  <c r="AG373"/>
  <c r="AC373"/>
  <c r="Y373"/>
  <c r="AG371"/>
  <c r="AE371"/>
  <c r="AC371"/>
  <c r="AA371"/>
  <c r="Y371"/>
  <c r="AG369"/>
  <c r="AC369"/>
  <c r="Y369"/>
  <c r="AG367"/>
  <c r="AE367"/>
  <c r="AC367"/>
  <c r="AA367"/>
  <c r="Y367"/>
  <c r="AG363"/>
  <c r="AE363"/>
  <c r="W363" s="1"/>
  <c r="H394" i="1" s="1"/>
  <c r="J394" s="1"/>
  <c r="AC363" i="4"/>
  <c r="AA363"/>
  <c r="Y363"/>
  <c r="AG361"/>
  <c r="AG359"/>
  <c r="AE359"/>
  <c r="AC359"/>
  <c r="AA359"/>
  <c r="Y359"/>
  <c r="AG357"/>
  <c r="AE357"/>
  <c r="AC357"/>
  <c r="AA357"/>
  <c r="Y357"/>
  <c r="AG353"/>
  <c r="AE353"/>
  <c r="AC353"/>
  <c r="AA353"/>
  <c r="Y353"/>
  <c r="AG351"/>
  <c r="AE351"/>
  <c r="AC351"/>
  <c r="AA351"/>
  <c r="Y351"/>
  <c r="AG349"/>
  <c r="AE349"/>
  <c r="AC349"/>
  <c r="AA349"/>
  <c r="Y349"/>
  <c r="AG347"/>
  <c r="AE347"/>
  <c r="AC347"/>
  <c r="AA347"/>
  <c r="Y347"/>
  <c r="AG345"/>
  <c r="AE345"/>
  <c r="AC345"/>
  <c r="AA345"/>
  <c r="Y345"/>
  <c r="AG341"/>
  <c r="AE341"/>
  <c r="AC341"/>
  <c r="AA341"/>
  <c r="Y341"/>
  <c r="AG339"/>
  <c r="AE339"/>
  <c r="AC339"/>
  <c r="AA339"/>
  <c r="Y339"/>
  <c r="W339" s="1"/>
  <c r="AG337"/>
  <c r="AE337"/>
  <c r="AC337"/>
  <c r="AA337"/>
  <c r="Y337"/>
  <c r="AG335"/>
  <c r="AE335"/>
  <c r="AC335"/>
  <c r="AA335"/>
  <c r="Y335"/>
  <c r="AG333"/>
  <c r="AE333"/>
  <c r="AC333"/>
  <c r="AA333"/>
  <c r="Y333"/>
  <c r="AD429"/>
  <c r="AH427"/>
  <c r="AF427"/>
  <c r="AD427"/>
  <c r="AB427"/>
  <c r="Z427"/>
  <c r="AF421"/>
  <c r="AB421"/>
  <c r="AH419"/>
  <c r="AF419"/>
  <c r="AD419"/>
  <c r="AB419"/>
  <c r="Z419"/>
  <c r="AD417"/>
  <c r="AF415"/>
  <c r="AH413"/>
  <c r="AF413"/>
  <c r="AD413"/>
  <c r="AB413"/>
  <c r="Z413"/>
  <c r="AH407"/>
  <c r="AF407"/>
  <c r="AD407"/>
  <c r="AB407"/>
  <c r="Z407"/>
  <c r="AH405"/>
  <c r="AF405"/>
  <c r="AD405"/>
  <c r="W405" s="1"/>
  <c r="AB405"/>
  <c r="Z405"/>
  <c r="AF403"/>
  <c r="AH401"/>
  <c r="AF401"/>
  <c r="AD401"/>
  <c r="AB401"/>
  <c r="Z401"/>
  <c r="AH399"/>
  <c r="AD399"/>
  <c r="Z399"/>
  <c r="AF397"/>
  <c r="AB397"/>
  <c r="AH395"/>
  <c r="AF395"/>
  <c r="AD395"/>
  <c r="AB395"/>
  <c r="Z395"/>
  <c r="AH393"/>
  <c r="AF393"/>
  <c r="AD393"/>
  <c r="AB393"/>
  <c r="Z393"/>
  <c r="W393"/>
  <c r="AH391"/>
  <c r="AF391"/>
  <c r="AD391"/>
  <c r="AB391"/>
  <c r="Z391"/>
  <c r="Z389"/>
  <c r="AH387"/>
  <c r="AF387"/>
  <c r="AD387"/>
  <c r="AB387"/>
  <c r="Z387"/>
  <c r="AH385"/>
  <c r="AF385"/>
  <c r="AD385"/>
  <c r="AB385"/>
  <c r="Z385"/>
  <c r="AH381"/>
  <c r="AF381"/>
  <c r="AD381"/>
  <c r="AB381"/>
  <c r="Z381"/>
  <c r="AH379"/>
  <c r="AF379"/>
  <c r="AD379"/>
  <c r="AB379"/>
  <c r="Z379"/>
  <c r="AH377"/>
  <c r="AD377"/>
  <c r="Z377"/>
  <c r="AH375"/>
  <c r="AF375"/>
  <c r="AD375"/>
  <c r="AB375"/>
  <c r="Z375"/>
  <c r="AH373"/>
  <c r="AD373"/>
  <c r="Z373"/>
  <c r="AH371"/>
  <c r="AF371"/>
  <c r="AD371"/>
  <c r="AB371"/>
  <c r="W371" s="1"/>
  <c r="G402" i="1" s="1"/>
  <c r="Z371" i="4"/>
  <c r="AH369"/>
  <c r="AD369"/>
  <c r="Z369"/>
  <c r="AH367"/>
  <c r="AF367"/>
  <c r="AD367"/>
  <c r="AB367"/>
  <c r="W367" s="1"/>
  <c r="Z367"/>
  <c r="AH363"/>
  <c r="AF363"/>
  <c r="AD363"/>
  <c r="AB363"/>
  <c r="Z363"/>
  <c r="AH359"/>
  <c r="AF359"/>
  <c r="AD359"/>
  <c r="AB359"/>
  <c r="Z359"/>
  <c r="AH357"/>
  <c r="AF357"/>
  <c r="AD357"/>
  <c r="AB357"/>
  <c r="Z357"/>
  <c r="AH353"/>
  <c r="AF353"/>
  <c r="AD353"/>
  <c r="AB353"/>
  <c r="Z353"/>
  <c r="AH351"/>
  <c r="AF351"/>
  <c r="AD351"/>
  <c r="AB351"/>
  <c r="Z351"/>
  <c r="AH349"/>
  <c r="AF349"/>
  <c r="AD349"/>
  <c r="AB349"/>
  <c r="Z349"/>
  <c r="AH347"/>
  <c r="AF347"/>
  <c r="AD347"/>
  <c r="AB347"/>
  <c r="Z347"/>
  <c r="AH345"/>
  <c r="AF345"/>
  <c r="AD345"/>
  <c r="AB345"/>
  <c r="Z345"/>
  <c r="AH341"/>
  <c r="AF341"/>
  <c r="AD341"/>
  <c r="AB341"/>
  <c r="Z341"/>
  <c r="AH339"/>
  <c r="AF339"/>
  <c r="AD339"/>
  <c r="AB339"/>
  <c r="Z339"/>
  <c r="AH337"/>
  <c r="AF337"/>
  <c r="AD337"/>
  <c r="AB337"/>
  <c r="Z337"/>
  <c r="AH335"/>
  <c r="AF335"/>
  <c r="AD335"/>
  <c r="AB335"/>
  <c r="Z335"/>
  <c r="AH333"/>
  <c r="AF333"/>
  <c r="AD333"/>
  <c r="AB333"/>
  <c r="Z333"/>
  <c r="J226" i="7"/>
  <c r="J82"/>
  <c r="U146" i="4"/>
  <c r="U158"/>
  <c r="U334"/>
  <c r="U366"/>
  <c r="J348" i="7"/>
  <c r="J324"/>
  <c r="U142" i="4"/>
  <c r="U150"/>
  <c r="U166"/>
  <c r="U180"/>
  <c r="U196"/>
  <c r="J360" i="7"/>
  <c r="U362" i="4"/>
  <c r="J236" i="7"/>
  <c r="U238" i="4"/>
  <c r="J196" i="7"/>
  <c r="U198" i="4"/>
  <c r="J188" i="7"/>
  <c r="U190" i="4"/>
  <c r="J180" i="7"/>
  <c r="U182" i="4"/>
  <c r="J146" i="7"/>
  <c r="U148" i="4"/>
  <c r="J108" i="7"/>
  <c r="U110" i="4"/>
  <c r="J96" i="7"/>
  <c r="U98" i="4"/>
  <c r="J84" i="7"/>
  <c r="U86" i="4"/>
  <c r="J80" i="7"/>
  <c r="U82" i="4"/>
  <c r="J64" i="7"/>
  <c r="U66" i="4"/>
  <c r="U78"/>
  <c r="U84"/>
  <c r="U88"/>
  <c r="U92"/>
  <c r="U130"/>
  <c r="J340" i="7"/>
  <c r="J290"/>
  <c r="J162"/>
  <c r="U164" i="4"/>
  <c r="J122" i="7"/>
  <c r="U124" i="4"/>
  <c r="J114" i="7"/>
  <c r="U116" i="4"/>
  <c r="J78" i="7"/>
  <c r="U80" i="4"/>
  <c r="J54" i="7"/>
  <c r="U56" i="4"/>
  <c r="U46"/>
  <c r="J49" i="7"/>
  <c r="J57"/>
  <c r="U62" i="4"/>
  <c r="U70"/>
  <c r="U94"/>
  <c r="U102"/>
  <c r="U126"/>
  <c r="U134"/>
  <c r="U206"/>
  <c r="U214"/>
  <c r="U229"/>
  <c r="U245"/>
  <c r="U253"/>
  <c r="U277"/>
  <c r="U317"/>
  <c r="U321"/>
  <c r="U333"/>
  <c r="U337"/>
  <c r="J343" i="7"/>
  <c r="J339"/>
  <c r="J327"/>
  <c r="J323"/>
  <c r="J298"/>
  <c r="U300" i="4"/>
  <c r="J266" i="7"/>
  <c r="U268" i="4"/>
  <c r="J250" i="7"/>
  <c r="J234"/>
  <c r="J218"/>
  <c r="J202"/>
  <c r="J186"/>
  <c r="J170"/>
  <c r="J154"/>
  <c r="J138"/>
  <c r="U140" i="4"/>
  <c r="J130" i="7"/>
  <c r="U132" i="4"/>
  <c r="J106" i="7"/>
  <c r="U108" i="4"/>
  <c r="J102" i="7"/>
  <c r="U104" i="4"/>
  <c r="J98" i="7"/>
  <c r="U100" i="4"/>
  <c r="J94" i="7"/>
  <c r="U96" i="4"/>
  <c r="J74" i="7"/>
  <c r="U76" i="4"/>
  <c r="J70" i="7"/>
  <c r="U72" i="4"/>
  <c r="J66" i="7"/>
  <c r="U68" i="4"/>
  <c r="J62" i="7"/>
  <c r="U64" i="4"/>
  <c r="U60"/>
  <c r="J58" i="7"/>
  <c r="U54" i="4"/>
  <c r="J52" i="7"/>
  <c r="U204" i="4"/>
  <c r="U212"/>
  <c r="U236"/>
  <c r="J53" i="7"/>
  <c r="U74" i="4"/>
  <c r="U90"/>
  <c r="U106"/>
  <c r="U122"/>
  <c r="U138"/>
  <c r="U270"/>
  <c r="J46" i="7"/>
  <c r="J56"/>
  <c r="W204" i="4"/>
  <c r="H235" i="1" s="1"/>
  <c r="J235" s="1"/>
  <c r="U25" i="4"/>
  <c r="U33"/>
  <c r="Z33"/>
  <c r="U41"/>
  <c r="Z41"/>
  <c r="U49"/>
  <c r="J51" i="7"/>
  <c r="U57" i="4"/>
  <c r="U59"/>
  <c r="J20" i="7"/>
  <c r="U65" i="4"/>
  <c r="U69"/>
  <c r="U81"/>
  <c r="U85"/>
  <c r="U97"/>
  <c r="U101"/>
  <c r="U113"/>
  <c r="U117"/>
  <c r="U129"/>
  <c r="U133"/>
  <c r="U145"/>
  <c r="U149"/>
  <c r="U154"/>
  <c r="U157"/>
  <c r="U162"/>
  <c r="U165"/>
  <c r="U170"/>
  <c r="U173"/>
  <c r="U178"/>
  <c r="U181"/>
  <c r="U186"/>
  <c r="U189"/>
  <c r="U194"/>
  <c r="U197"/>
  <c r="U202"/>
  <c r="U205"/>
  <c r="U210"/>
  <c r="U213"/>
  <c r="U217"/>
  <c r="U225"/>
  <c r="U233"/>
  <c r="U237"/>
  <c r="U241"/>
  <c r="U250"/>
  <c r="U257"/>
  <c r="U265"/>
  <c r="U269"/>
  <c r="U273"/>
  <c r="U282"/>
  <c r="U289"/>
  <c r="U297"/>
  <c r="U301"/>
  <c r="U313"/>
  <c r="U329"/>
  <c r="U345"/>
  <c r="U409"/>
  <c r="U52"/>
  <c r="J147" i="7"/>
  <c r="J143"/>
  <c r="J139"/>
  <c r="J135"/>
  <c r="J131"/>
  <c r="J127"/>
  <c r="J123"/>
  <c r="J119"/>
  <c r="J115"/>
  <c r="J111"/>
  <c r="J107"/>
  <c r="J103"/>
  <c r="J99"/>
  <c r="J95"/>
  <c r="J91"/>
  <c r="J87"/>
  <c r="J83"/>
  <c r="J79"/>
  <c r="J75"/>
  <c r="J71"/>
  <c r="J67"/>
  <c r="J63"/>
  <c r="U417" i="4"/>
  <c r="U413"/>
  <c r="U37"/>
  <c r="Z37"/>
  <c r="W37" s="1"/>
  <c r="U53"/>
  <c r="U55"/>
  <c r="U309"/>
  <c r="U314"/>
  <c r="U325"/>
  <c r="U330"/>
  <c r="U341"/>
  <c r="U346"/>
  <c r="U357"/>
  <c r="U381"/>
  <c r="U394"/>
  <c r="J355" i="7"/>
  <c r="J347"/>
  <c r="J335"/>
  <c r="J331"/>
  <c r="J319"/>
  <c r="J315"/>
  <c r="J303"/>
  <c r="J299"/>
  <c r="J295"/>
  <c r="J291"/>
  <c r="J287"/>
  <c r="J283"/>
  <c r="J279"/>
  <c r="J275"/>
  <c r="J271"/>
  <c r="J267"/>
  <c r="J263"/>
  <c r="J259"/>
  <c r="J255"/>
  <c r="J251"/>
  <c r="J247"/>
  <c r="J243"/>
  <c r="J239"/>
  <c r="J235"/>
  <c r="J231"/>
  <c r="J227"/>
  <c r="J223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U220" i="4"/>
  <c r="U222"/>
  <c r="U234"/>
  <c r="U252"/>
  <c r="U254"/>
  <c r="U266"/>
  <c r="U284"/>
  <c r="U286"/>
  <c r="U298"/>
  <c r="U354"/>
  <c r="U370"/>
  <c r="U386"/>
  <c r="U226"/>
  <c r="U228"/>
  <c r="U230"/>
  <c r="U242"/>
  <c r="U244"/>
  <c r="U246"/>
  <c r="U258"/>
  <c r="U260"/>
  <c r="U262"/>
  <c r="U274"/>
  <c r="U276"/>
  <c r="U278"/>
  <c r="U290"/>
  <c r="U292"/>
  <c r="U294"/>
  <c r="U306"/>
  <c r="U322"/>
  <c r="U338"/>
  <c r="U365"/>
  <c r="U373"/>
  <c r="J390" i="7"/>
  <c r="J382"/>
  <c r="J375"/>
  <c r="U377" i="4"/>
  <c r="J374" i="7"/>
  <c r="J367"/>
  <c r="U369" i="4"/>
  <c r="J366" i="7"/>
  <c r="J359"/>
  <c r="U361" i="4"/>
  <c r="J358" i="7"/>
  <c r="J351"/>
  <c r="U353" i="4"/>
  <c r="J350" i="7"/>
  <c r="J334"/>
  <c r="J318"/>
  <c r="J302"/>
  <c r="J286"/>
  <c r="J270"/>
  <c r="J254"/>
  <c r="J238"/>
  <c r="J206"/>
  <c r="J190"/>
  <c r="J174"/>
  <c r="J158"/>
  <c r="J142"/>
  <c r="J126"/>
  <c r="J110"/>
  <c r="J61"/>
  <c r="J59"/>
  <c r="J45"/>
  <c r="J43"/>
  <c r="U466" i="4"/>
  <c r="J465" i="7"/>
  <c r="U467" i="4"/>
  <c r="J461" i="7"/>
  <c r="U463" i="4"/>
  <c r="J457" i="7"/>
  <c r="U459" i="4"/>
  <c r="J453" i="7"/>
  <c r="U455" i="4"/>
  <c r="J449" i="7"/>
  <c r="U451" i="4"/>
  <c r="J445" i="7"/>
  <c r="U447" i="4"/>
  <c r="J441" i="7"/>
  <c r="U443" i="4"/>
  <c r="J437" i="7"/>
  <c r="U439" i="4"/>
  <c r="J433" i="7"/>
  <c r="U435" i="4"/>
  <c r="J429" i="7"/>
  <c r="U431" i="4"/>
  <c r="J425" i="7"/>
  <c r="U427" i="4"/>
  <c r="J421" i="7"/>
  <c r="U423" i="4"/>
  <c r="J417" i="7"/>
  <c r="U419" i="4"/>
  <c r="J413" i="7"/>
  <c r="U415" i="4"/>
  <c r="J409" i="7"/>
  <c r="U411" i="4"/>
  <c r="J405" i="7"/>
  <c r="U407" i="4"/>
  <c r="J401" i="7"/>
  <c r="U403" i="4"/>
  <c r="J397" i="7"/>
  <c r="U399" i="4"/>
  <c r="J342" i="7"/>
  <c r="J326"/>
  <c r="J310"/>
  <c r="J294"/>
  <c r="J278"/>
  <c r="J262"/>
  <c r="J246"/>
  <c r="J230"/>
  <c r="J214"/>
  <c r="J198"/>
  <c r="J182"/>
  <c r="J166"/>
  <c r="J150"/>
  <c r="J134"/>
  <c r="J118"/>
  <c r="J466"/>
  <c r="J458"/>
  <c r="J450"/>
  <c r="J442"/>
  <c r="J438"/>
  <c r="J434"/>
  <c r="J430"/>
  <c r="J426"/>
  <c r="J422"/>
  <c r="J418"/>
  <c r="J414"/>
  <c r="J410"/>
  <c r="J406"/>
  <c r="J402"/>
  <c r="J398"/>
  <c r="J394"/>
  <c r="J386"/>
  <c r="J378"/>
  <c r="J370"/>
  <c r="J362"/>
  <c r="J354"/>
  <c r="J346"/>
  <c r="J338"/>
  <c r="J330"/>
  <c r="J322"/>
  <c r="J314"/>
  <c r="J306"/>
  <c r="J393"/>
  <c r="J385"/>
  <c r="J377"/>
  <c r="J369"/>
  <c r="J361"/>
  <c r="J353"/>
  <c r="J345"/>
  <c r="J337"/>
  <c r="J329"/>
  <c r="J321"/>
  <c r="J313"/>
  <c r="J305"/>
  <c r="J297"/>
  <c r="J289"/>
  <c r="J281"/>
  <c r="J273"/>
  <c r="J265"/>
  <c r="J257"/>
  <c r="J249"/>
  <c r="J241"/>
  <c r="J233"/>
  <c r="J225"/>
  <c r="J217"/>
  <c r="J209"/>
  <c r="J201"/>
  <c r="J193"/>
  <c r="J185"/>
  <c r="J177"/>
  <c r="J169"/>
  <c r="J161"/>
  <c r="J153"/>
  <c r="J145"/>
  <c r="J137"/>
  <c r="J129"/>
  <c r="J121"/>
  <c r="J113"/>
  <c r="J105"/>
  <c r="J97"/>
  <c r="J89"/>
  <c r="J81"/>
  <c r="J73"/>
  <c r="J65"/>
  <c r="J389"/>
  <c r="J381"/>
  <c r="J373"/>
  <c r="J365"/>
  <c r="J357"/>
  <c r="J349"/>
  <c r="J341"/>
  <c r="J333"/>
  <c r="J325"/>
  <c r="J317"/>
  <c r="J309"/>
  <c r="J301"/>
  <c r="J293"/>
  <c r="J285"/>
  <c r="J277"/>
  <c r="J269"/>
  <c r="J261"/>
  <c r="J253"/>
  <c r="J245"/>
  <c r="J237"/>
  <c r="J221"/>
  <c r="J213"/>
  <c r="J205"/>
  <c r="J197"/>
  <c r="J189"/>
  <c r="J181"/>
  <c r="J173"/>
  <c r="J165"/>
  <c r="J157"/>
  <c r="J149"/>
  <c r="J141"/>
  <c r="J133"/>
  <c r="J125"/>
  <c r="J117"/>
  <c r="J109"/>
  <c r="J101"/>
  <c r="J93"/>
  <c r="J85"/>
  <c r="J77"/>
  <c r="J69"/>
  <c r="U396" i="4"/>
  <c r="U398"/>
  <c r="U400"/>
  <c r="U402"/>
  <c r="U404"/>
  <c r="U406"/>
  <c r="U408"/>
  <c r="U410"/>
  <c r="U412"/>
  <c r="U414"/>
  <c r="U416"/>
  <c r="U418"/>
  <c r="U420"/>
  <c r="U422"/>
  <c r="U424"/>
  <c r="U426"/>
  <c r="U428"/>
  <c r="U430"/>
  <c r="U432"/>
  <c r="U434"/>
  <c r="U436"/>
  <c r="U438"/>
  <c r="U440"/>
  <c r="U442"/>
  <c r="U444"/>
  <c r="U446"/>
  <c r="U448"/>
  <c r="U450"/>
  <c r="U452"/>
  <c r="U454"/>
  <c r="U456"/>
  <c r="U458"/>
  <c r="U460"/>
  <c r="U462"/>
  <c r="U464"/>
  <c r="U468"/>
  <c r="H312" i="1"/>
  <c r="J312" s="1"/>
  <c r="W86" i="4"/>
  <c r="H117" i="1" s="1"/>
  <c r="J117" s="1"/>
  <c r="H120"/>
  <c r="J120" s="1"/>
  <c r="J128"/>
  <c r="W350" i="4"/>
  <c r="H381" i="1" s="1"/>
  <c r="J381"/>
  <c r="AA314" i="4"/>
  <c r="AE314"/>
  <c r="X314"/>
  <c r="AB314"/>
  <c r="AF314"/>
  <c r="Y314"/>
  <c r="AC314"/>
  <c r="AG314"/>
  <c r="Z314"/>
  <c r="AD314"/>
  <c r="AH314"/>
  <c r="AA306"/>
  <c r="AE306"/>
  <c r="X306"/>
  <c r="AB306"/>
  <c r="AF306"/>
  <c r="Y306"/>
  <c r="AC306"/>
  <c r="AG306"/>
  <c r="Z306"/>
  <c r="AD306"/>
  <c r="AH306"/>
  <c r="AE282"/>
  <c r="Y282"/>
  <c r="AD282"/>
  <c r="AA266"/>
  <c r="AE266"/>
  <c r="X266"/>
  <c r="W266" s="1"/>
  <c r="AB266"/>
  <c r="AF266"/>
  <c r="Y266"/>
  <c r="AC266"/>
  <c r="AG266"/>
  <c r="Z266"/>
  <c r="AD266"/>
  <c r="AH266"/>
  <c r="X202"/>
  <c r="AC202"/>
  <c r="AH202"/>
  <c r="AA138"/>
  <c r="AE138"/>
  <c r="X138"/>
  <c r="Y138"/>
  <c r="AC138"/>
  <c r="AG138"/>
  <c r="AG446"/>
  <c r="AF446"/>
  <c r="AB426"/>
  <c r="AG426"/>
  <c r="Y398"/>
  <c r="AD398"/>
  <c r="X398"/>
  <c r="AB394"/>
  <c r="Y390"/>
  <c r="AC390"/>
  <c r="AG390"/>
  <c r="Z390"/>
  <c r="AD390"/>
  <c r="AH390"/>
  <c r="AA390"/>
  <c r="AE390"/>
  <c r="X390"/>
  <c r="AB390"/>
  <c r="AF390"/>
  <c r="AA290"/>
  <c r="AE290"/>
  <c r="X290"/>
  <c r="AB290"/>
  <c r="AF290"/>
  <c r="Y290"/>
  <c r="AC290"/>
  <c r="AG290"/>
  <c r="Z290"/>
  <c r="AD290"/>
  <c r="AH290"/>
  <c r="X258"/>
  <c r="AC258"/>
  <c r="AH258"/>
  <c r="AA170"/>
  <c r="AE170"/>
  <c r="X170"/>
  <c r="AB170"/>
  <c r="AF170"/>
  <c r="Y170"/>
  <c r="AC170"/>
  <c r="W170" s="1"/>
  <c r="AG170"/>
  <c r="Z170"/>
  <c r="AD170"/>
  <c r="AH170"/>
  <c r="AA162"/>
  <c r="AE162"/>
  <c r="X162"/>
  <c r="AB162"/>
  <c r="AF162"/>
  <c r="Y162"/>
  <c r="AC162"/>
  <c r="AG162"/>
  <c r="Z162"/>
  <c r="AD162"/>
  <c r="AH162"/>
  <c r="AA154"/>
  <c r="AE154"/>
  <c r="X154"/>
  <c r="AB154"/>
  <c r="AF154"/>
  <c r="Y154"/>
  <c r="AC154"/>
  <c r="AG154"/>
  <c r="Z154"/>
  <c r="AD154"/>
  <c r="AH154"/>
  <c r="AA146"/>
  <c r="Z146"/>
  <c r="AE146"/>
  <c r="AB146"/>
  <c r="AF146"/>
  <c r="Y146"/>
  <c r="X146"/>
  <c r="AC146"/>
  <c r="AG146"/>
  <c r="AD146"/>
  <c r="AH146"/>
  <c r="AA478"/>
  <c r="AE478"/>
  <c r="X478"/>
  <c r="AB478"/>
  <c r="AF478"/>
  <c r="Y478"/>
  <c r="AC478"/>
  <c r="AG478"/>
  <c r="Z478"/>
  <c r="AD478"/>
  <c r="AH478"/>
  <c r="AE474"/>
  <c r="AB474"/>
  <c r="Y474"/>
  <c r="AG474"/>
  <c r="AD474"/>
  <c r="AC470"/>
  <c r="AC476"/>
  <c r="Z476"/>
  <c r="AH476"/>
  <c r="AE476"/>
  <c r="AB476"/>
  <c r="AG472"/>
  <c r="AA472"/>
  <c r="AB472"/>
  <c r="AB11"/>
  <c r="AF11"/>
  <c r="W299"/>
  <c r="G330" i="1" s="1"/>
  <c r="W319" i="4"/>
  <c r="G350" i="1" s="1"/>
  <c r="W132" i="4"/>
  <c r="Y362"/>
  <c r="AC362"/>
  <c r="AG362"/>
  <c r="Z362"/>
  <c r="AD362"/>
  <c r="AH362"/>
  <c r="Y346"/>
  <c r="AC346"/>
  <c r="AG346"/>
  <c r="Z346"/>
  <c r="AD346"/>
  <c r="AH346"/>
  <c r="AA342"/>
  <c r="AE342"/>
  <c r="X342"/>
  <c r="AB342"/>
  <c r="AF342"/>
  <c r="Y338"/>
  <c r="AC338"/>
  <c r="AG338"/>
  <c r="Z338"/>
  <c r="AD338"/>
  <c r="AH338"/>
  <c r="X302"/>
  <c r="AA270"/>
  <c r="AE270"/>
  <c r="X270"/>
  <c r="AB270"/>
  <c r="AF270"/>
  <c r="Y262"/>
  <c r="AC262"/>
  <c r="AG262"/>
  <c r="Z262"/>
  <c r="AD262"/>
  <c r="AH262"/>
  <c r="AA238"/>
  <c r="AE238"/>
  <c r="X238"/>
  <c r="AB238"/>
  <c r="AF238"/>
  <c r="AA206"/>
  <c r="AE206"/>
  <c r="X206"/>
  <c r="AB206"/>
  <c r="AF206"/>
  <c r="Y198"/>
  <c r="AC198"/>
  <c r="AG198"/>
  <c r="Z198"/>
  <c r="AD198"/>
  <c r="AH198"/>
  <c r="Y190"/>
  <c r="AC190"/>
  <c r="AG190"/>
  <c r="Z190"/>
  <c r="AD190"/>
  <c r="AH190"/>
  <c r="Y182"/>
  <c r="AC182"/>
  <c r="AG182"/>
  <c r="Z182"/>
  <c r="AD182"/>
  <c r="AH182"/>
  <c r="Y174"/>
  <c r="AC174"/>
  <c r="AG174"/>
  <c r="W174" s="1"/>
  <c r="Z174"/>
  <c r="AD174"/>
  <c r="AH174"/>
  <c r="Y158"/>
  <c r="AC158"/>
  <c r="AG158"/>
  <c r="Z158"/>
  <c r="W158"/>
  <c r="AD158"/>
  <c r="AH158"/>
  <c r="Y126"/>
  <c r="AC126"/>
  <c r="AG126"/>
  <c r="Z126"/>
  <c r="AD126"/>
  <c r="AH126"/>
  <c r="Y118"/>
  <c r="AC118"/>
  <c r="AG118"/>
  <c r="Z118"/>
  <c r="AD118"/>
  <c r="AH118"/>
  <c r="Y110"/>
  <c r="AC110"/>
  <c r="AG110"/>
  <c r="Z110"/>
  <c r="AD110"/>
  <c r="AH110"/>
  <c r="Y94"/>
  <c r="AC94"/>
  <c r="AG94"/>
  <c r="W94" s="1"/>
  <c r="H125" i="1" s="1"/>
  <c r="J125" s="1"/>
  <c r="Z94" i="4"/>
  <c r="AD94"/>
  <c r="AH94"/>
  <c r="Y70"/>
  <c r="AC70"/>
  <c r="AG70"/>
  <c r="Z70"/>
  <c r="AD70"/>
  <c r="AH70"/>
  <c r="Y54"/>
  <c r="AC54"/>
  <c r="AG54"/>
  <c r="Z54"/>
  <c r="W54" s="1"/>
  <c r="AD54"/>
  <c r="AH54"/>
  <c r="AA50"/>
  <c r="AE50"/>
  <c r="X50"/>
  <c r="AB50"/>
  <c r="AF50"/>
  <c r="Y30"/>
  <c r="AC30"/>
  <c r="AG30"/>
  <c r="AD30"/>
  <c r="AH30"/>
  <c r="AE463"/>
  <c r="AH356"/>
  <c r="AD356"/>
  <c r="Z356"/>
  <c r="AG356"/>
  <c r="AC356"/>
  <c r="X376"/>
  <c r="AF384"/>
  <c r="AB384"/>
  <c r="X384"/>
  <c r="AE384"/>
  <c r="AF392"/>
  <c r="AB392"/>
  <c r="X392"/>
  <c r="AE392"/>
  <c r="AF408"/>
  <c r="AB408"/>
  <c r="X408"/>
  <c r="AE408"/>
  <c r="AF416"/>
  <c r="AB416"/>
  <c r="X416"/>
  <c r="AE416"/>
  <c r="AF432"/>
  <c r="AB432"/>
  <c r="X432"/>
  <c r="AE432"/>
  <c r="AB370"/>
  <c r="AH374"/>
  <c r="Z374"/>
  <c r="AF378"/>
  <c r="X378"/>
  <c r="AF386"/>
  <c r="X386"/>
  <c r="AD422"/>
  <c r="AG422"/>
  <c r="AA422"/>
  <c r="AE422"/>
  <c r="X422"/>
  <c r="W422" s="1"/>
  <c r="H453" i="1" s="1"/>
  <c r="J453" s="1"/>
  <c r="AB422" i="4"/>
  <c r="AF422"/>
  <c r="AC406"/>
  <c r="AH406"/>
  <c r="Y386"/>
  <c r="AC386"/>
  <c r="AG386"/>
  <c r="Z386"/>
  <c r="W386" s="1"/>
  <c r="AD386"/>
  <c r="AH386"/>
  <c r="Y378"/>
  <c r="AC378"/>
  <c r="W378" s="1"/>
  <c r="AG378"/>
  <c r="Z378"/>
  <c r="AD378"/>
  <c r="AH378"/>
  <c r="AA374"/>
  <c r="AE374"/>
  <c r="X374"/>
  <c r="AB374"/>
  <c r="W374" s="1"/>
  <c r="AF374"/>
  <c r="Y370"/>
  <c r="AC370"/>
  <c r="AG370"/>
  <c r="W370" s="1"/>
  <c r="G401" i="1" s="1"/>
  <c r="Z370" i="4"/>
  <c r="AD370"/>
  <c r="AH370"/>
  <c r="W154"/>
  <c r="G185" i="1" s="1"/>
  <c r="G381"/>
  <c r="AD11" i="4"/>
  <c r="H350" i="1"/>
  <c r="J350" s="1"/>
  <c r="W126" i="4"/>
  <c r="H157" i="1" s="1"/>
  <c r="J157" s="1"/>
  <c r="AA346" i="4"/>
  <c r="AF346"/>
  <c r="X346"/>
  <c r="Z342"/>
  <c r="AC342"/>
  <c r="AH342"/>
  <c r="AE338"/>
  <c r="AB338"/>
  <c r="AC206"/>
  <c r="Z206"/>
  <c r="W206" s="1"/>
  <c r="AH206"/>
  <c r="Y206"/>
  <c r="AG206"/>
  <c r="AD206"/>
  <c r="AA190"/>
  <c r="X190"/>
  <c r="AF190"/>
  <c r="AE190"/>
  <c r="AB190"/>
  <c r="AA130"/>
  <c r="AC130"/>
  <c r="AG130"/>
  <c r="Z130"/>
  <c r="AD130"/>
  <c r="AH130"/>
  <c r="Y130"/>
  <c r="AE130"/>
  <c r="X130"/>
  <c r="AB130"/>
  <c r="AF130"/>
  <c r="Y106"/>
  <c r="AC106"/>
  <c r="AG106"/>
  <c r="Z106"/>
  <c r="AD106"/>
  <c r="AH106"/>
  <c r="AA106"/>
  <c r="AE106"/>
  <c r="X106"/>
  <c r="AB106"/>
  <c r="AF106"/>
  <c r="AE70"/>
  <c r="AB70"/>
  <c r="AA70"/>
  <c r="X70"/>
  <c r="AF70"/>
  <c r="Y428"/>
  <c r="AC428"/>
  <c r="AG428"/>
  <c r="Z428"/>
  <c r="AD428"/>
  <c r="AH428"/>
  <c r="AA428"/>
  <c r="AE428"/>
  <c r="X428"/>
  <c r="AB428"/>
  <c r="AF428"/>
  <c r="Y412"/>
  <c r="AC412"/>
  <c r="AG412"/>
  <c r="Z412"/>
  <c r="AD412"/>
  <c r="AA412"/>
  <c r="AE412"/>
  <c r="X412"/>
  <c r="AB412"/>
  <c r="AF412"/>
  <c r="AE402"/>
  <c r="AB402"/>
  <c r="AA402"/>
  <c r="X402"/>
  <c r="AF402"/>
  <c r="AE366"/>
  <c r="AB366"/>
  <c r="AA366"/>
  <c r="X366"/>
  <c r="AF366"/>
  <c r="AA362"/>
  <c r="AF362"/>
  <c r="X362"/>
  <c r="AE198"/>
  <c r="AB198"/>
  <c r="AA198"/>
  <c r="X198"/>
  <c r="AF198"/>
  <c r="AD138"/>
  <c r="Z138"/>
  <c r="AH138"/>
  <c r="AE110"/>
  <c r="AB110"/>
  <c r="AA110"/>
  <c r="X110"/>
  <c r="AF110"/>
  <c r="AG90"/>
  <c r="AA90"/>
  <c r="AF90"/>
  <c r="Y82"/>
  <c r="AC82"/>
  <c r="AG82"/>
  <c r="Z82"/>
  <c r="AD82"/>
  <c r="AH82"/>
  <c r="AA82"/>
  <c r="AE82"/>
  <c r="X82"/>
  <c r="AB82"/>
  <c r="AF82"/>
  <c r="AA30"/>
  <c r="X30"/>
  <c r="AF30"/>
  <c r="AE30"/>
  <c r="AB30"/>
  <c r="AA430"/>
  <c r="AE430"/>
  <c r="X430"/>
  <c r="AB430"/>
  <c r="AF430"/>
  <c r="Y422"/>
  <c r="AC422"/>
  <c r="AH422"/>
  <c r="AC374"/>
  <c r="Y374"/>
  <c r="AD374"/>
  <c r="Y402"/>
  <c r="AC402"/>
  <c r="AG402"/>
  <c r="Z402"/>
  <c r="AD402"/>
  <c r="AH402"/>
  <c r="AA386"/>
  <c r="AB386"/>
  <c r="AA382"/>
  <c r="AE382"/>
  <c r="W382" s="1"/>
  <c r="G413" i="1" s="1"/>
  <c r="X382" i="4"/>
  <c r="AB382"/>
  <c r="AF382"/>
  <c r="AA378"/>
  <c r="AE378"/>
  <c r="AE370"/>
  <c r="X370"/>
  <c r="Y366"/>
  <c r="AC366"/>
  <c r="AG366"/>
  <c r="Z366"/>
  <c r="AD366"/>
  <c r="AH366"/>
  <c r="AE362"/>
  <c r="AB362"/>
  <c r="AE346"/>
  <c r="AB346"/>
  <c r="Y342"/>
  <c r="AG342"/>
  <c r="AD342"/>
  <c r="AA338"/>
  <c r="X338"/>
  <c r="AF338"/>
  <c r="W338" s="1"/>
  <c r="H369" i="1" s="1"/>
  <c r="J369" s="1"/>
  <c r="AB334" i="4"/>
  <c r="Y330"/>
  <c r="AC330"/>
  <c r="AG330"/>
  <c r="W330" s="1"/>
  <c r="Z330"/>
  <c r="AD330"/>
  <c r="AH330"/>
  <c r="AA326"/>
  <c r="AE326"/>
  <c r="X326"/>
  <c r="AB326"/>
  <c r="AF326"/>
  <c r="Y322"/>
  <c r="AC322"/>
  <c r="AG322"/>
  <c r="Z322"/>
  <c r="AD322"/>
  <c r="AH322"/>
  <c r="AA318"/>
  <c r="AE318"/>
  <c r="X318"/>
  <c r="AB318"/>
  <c r="AF318"/>
  <c r="Z278"/>
  <c r="AA274"/>
  <c r="AE274"/>
  <c r="X274"/>
  <c r="AB274"/>
  <c r="AF274"/>
  <c r="AA254"/>
  <c r="AE254"/>
  <c r="X254"/>
  <c r="AB254"/>
  <c r="AF254"/>
  <c r="Y250"/>
  <c r="AC250"/>
  <c r="AG250"/>
  <c r="W250" s="1"/>
  <c r="H281" i="1" s="1"/>
  <c r="Z250" i="4"/>
  <c r="AD250"/>
  <c r="AH250"/>
  <c r="AA246"/>
  <c r="AE246"/>
  <c r="X246"/>
  <c r="AB246"/>
  <c r="AF246"/>
  <c r="Y242"/>
  <c r="AC242"/>
  <c r="AG242"/>
  <c r="Z242"/>
  <c r="AD242"/>
  <c r="AH242"/>
  <c r="AA234"/>
  <c r="AE234"/>
  <c r="X234"/>
  <c r="AB234"/>
  <c r="AF234"/>
  <c r="Y230"/>
  <c r="AC230"/>
  <c r="AG230"/>
  <c r="Z230"/>
  <c r="AD230"/>
  <c r="AH230"/>
  <c r="AA226"/>
  <c r="AE226"/>
  <c r="X226"/>
  <c r="AB226"/>
  <c r="AF226"/>
  <c r="Y222"/>
  <c r="AC222"/>
  <c r="AG222"/>
  <c r="Z222"/>
  <c r="AD222"/>
  <c r="AH222"/>
  <c r="AB218"/>
  <c r="Y214"/>
  <c r="AC214"/>
  <c r="AG214"/>
  <c r="Z214"/>
  <c r="AD214"/>
  <c r="AH214"/>
  <c r="AA210"/>
  <c r="AE210"/>
  <c r="X210"/>
  <c r="AB210"/>
  <c r="AF210"/>
  <c r="AA194"/>
  <c r="AE194"/>
  <c r="X194"/>
  <c r="AB194"/>
  <c r="AF194"/>
  <c r="AA186"/>
  <c r="AE186"/>
  <c r="X186"/>
  <c r="W186" s="1"/>
  <c r="AB186"/>
  <c r="AF186"/>
  <c r="AA178"/>
  <c r="AE178"/>
  <c r="X178"/>
  <c r="AB178"/>
  <c r="AF178"/>
  <c r="AB138"/>
  <c r="AF138"/>
  <c r="J281" i="1"/>
  <c r="AE470" i="4"/>
  <c r="AB470"/>
  <c r="Y470"/>
  <c r="AG470"/>
  <c r="AD470"/>
  <c r="AA470"/>
  <c r="AF470"/>
  <c r="Z470"/>
  <c r="Y468"/>
  <c r="X468"/>
  <c r="AE468"/>
  <c r="AG468"/>
  <c r="AA467"/>
  <c r="AC467"/>
  <c r="Z467"/>
  <c r="Y467"/>
  <c r="X451"/>
  <c r="AG451"/>
  <c r="AC451"/>
  <c r="Y451"/>
  <c r="AH451"/>
  <c r="AD451"/>
  <c r="Z451"/>
  <c r="AA451"/>
  <c r="AF451"/>
  <c r="AA448"/>
  <c r="AE448"/>
  <c r="X448"/>
  <c r="AB448"/>
  <c r="AF448"/>
  <c r="Y448"/>
  <c r="AG448"/>
  <c r="AD448"/>
  <c r="AC448"/>
  <c r="AH448"/>
  <c r="AC446"/>
  <c r="Z446"/>
  <c r="AH446"/>
  <c r="AE446"/>
  <c r="AB446"/>
  <c r="Y446"/>
  <c r="AD446"/>
  <c r="X446"/>
  <c r="W446" s="1"/>
  <c r="H477" i="1" s="1"/>
  <c r="W45" i="4"/>
  <c r="H76" i="1" s="1"/>
  <c r="J76" s="1"/>
  <c r="W49" i="4"/>
  <c r="G80" i="1" s="1"/>
  <c r="W57" i="4"/>
  <c r="G88" i="1" s="1"/>
  <c r="W63" i="4"/>
  <c r="H94" i="1" s="1"/>
  <c r="J94" s="1"/>
  <c r="W65" i="4"/>
  <c r="G96" i="1" s="1"/>
  <c r="W69" i="4"/>
  <c r="W71"/>
  <c r="G102" i="1" s="1"/>
  <c r="W77" i="4"/>
  <c r="H108" i="1" s="1"/>
  <c r="J108" s="1"/>
  <c r="W81" i="4"/>
  <c r="G112" i="1" s="1"/>
  <c r="W91" i="4"/>
  <c r="W95"/>
  <c r="H126" i="1" s="1"/>
  <c r="J126" s="1"/>
  <c r="W103" i="4"/>
  <c r="H134" i="1" s="1"/>
  <c r="J134" s="1"/>
  <c r="W107" i="4"/>
  <c r="H138" i="1" s="1"/>
  <c r="W113" i="4"/>
  <c r="G144" i="1" s="1"/>
  <c r="W119" i="4"/>
  <c r="W121"/>
  <c r="H152" i="1" s="1"/>
  <c r="J152" s="1"/>
  <c r="W129" i="4"/>
  <c r="G160" i="1" s="1"/>
  <c r="W137" i="4"/>
  <c r="W139"/>
  <c r="W145"/>
  <c r="W151"/>
  <c r="G182" i="1" s="1"/>
  <c r="W155" i="4"/>
  <c r="H186" i="1" s="1"/>
  <c r="J186" s="1"/>
  <c r="W159" i="4"/>
  <c r="W167"/>
  <c r="H198" i="1" s="1"/>
  <c r="W169" i="4"/>
  <c r="W175"/>
  <c r="W177"/>
  <c r="G208" i="1" s="1"/>
  <c r="W181" i="4"/>
  <c r="W185"/>
  <c r="H216" i="1"/>
  <c r="J216" s="1"/>
  <c r="W193" i="4"/>
  <c r="W197"/>
  <c r="H228" i="1"/>
  <c r="J228" s="1"/>
  <c r="W201" i="4"/>
  <c r="W203"/>
  <c r="H234" i="1" s="1"/>
  <c r="J234" s="1"/>
  <c r="W205" i="4"/>
  <c r="G236" i="1" s="1"/>
  <c r="W207" i="4"/>
  <c r="W209"/>
  <c r="G240" i="1"/>
  <c r="W211" i="4"/>
  <c r="W213"/>
  <c r="W215"/>
  <c r="W217"/>
  <c r="H248" i="1" s="1"/>
  <c r="J248" s="1"/>
  <c r="G248"/>
  <c r="W219" i="4"/>
  <c r="W223"/>
  <c r="W225"/>
  <c r="H256" i="1" s="1"/>
  <c r="W229" i="4"/>
  <c r="G260" i="1" s="1"/>
  <c r="W231" i="4"/>
  <c r="W233"/>
  <c r="H264" i="1" s="1"/>
  <c r="J264" s="1"/>
  <c r="W237" i="4"/>
  <c r="G268" i="1" s="1"/>
  <c r="W239" i="4"/>
  <c r="W241"/>
  <c r="W243"/>
  <c r="H274" i="1" s="1"/>
  <c r="W245" i="4"/>
  <c r="H276" i="1" s="1"/>
  <c r="W249" i="4"/>
  <c r="G280" i="1" s="1"/>
  <c r="W255" i="4"/>
  <c r="W257"/>
  <c r="W259"/>
  <c r="W261"/>
  <c r="W265"/>
  <c r="W271"/>
  <c r="G302" i="1" s="1"/>
  <c r="W273" i="4"/>
  <c r="H304" i="1"/>
  <c r="W277" i="4"/>
  <c r="G308" i="1" s="1"/>
  <c r="W279" i="4"/>
  <c r="W283"/>
  <c r="W287"/>
  <c r="H318" i="1" s="1"/>
  <c r="W289" i="4"/>
  <c r="G320" i="1" s="1"/>
  <c r="W293" i="4"/>
  <c r="W297"/>
  <c r="H328" i="1" s="1"/>
  <c r="J328" s="1"/>
  <c r="W303" i="4"/>
  <c r="G334" i="1" s="1"/>
  <c r="W305" i="4"/>
  <c r="W309"/>
  <c r="W317"/>
  <c r="W321"/>
  <c r="G352" i="1"/>
  <c r="W325" i="4"/>
  <c r="G356" i="1" s="1"/>
  <c r="W329" i="4"/>
  <c r="W52"/>
  <c r="W56"/>
  <c r="G87" i="1" s="1"/>
  <c r="W60" i="4"/>
  <c r="H91" i="1" s="1"/>
  <c r="J91" s="1"/>
  <c r="W112" i="4"/>
  <c r="G143" i="1" s="1"/>
  <c r="W120" i="4"/>
  <c r="W128"/>
  <c r="W136"/>
  <c r="H167" i="1" s="1"/>
  <c r="W140" i="4"/>
  <c r="G171" i="1" s="1"/>
  <c r="W148" i="4"/>
  <c r="W152"/>
  <c r="W156"/>
  <c r="G187" i="1" s="1"/>
  <c r="W164" i="4"/>
  <c r="G195" i="1" s="1"/>
  <c r="W172" i="4"/>
  <c r="W180"/>
  <c r="W196"/>
  <c r="G227" i="1" s="1"/>
  <c r="W248" i="4"/>
  <c r="G279" i="1" s="1"/>
  <c r="W252" i="4"/>
  <c r="W260"/>
  <c r="W264"/>
  <c r="G295" i="1" s="1"/>
  <c r="W268" i="4"/>
  <c r="G299" i="1" s="1"/>
  <c r="W276" i="4"/>
  <c r="W284"/>
  <c r="H315" i="1" s="1"/>
  <c r="G235"/>
  <c r="G128"/>
  <c r="G79"/>
  <c r="AC468" i="4"/>
  <c r="AH468"/>
  <c r="AD467"/>
  <c r="AE467"/>
  <c r="AH470"/>
  <c r="X470"/>
  <c r="W390"/>
  <c r="AA446"/>
  <c r="W345"/>
  <c r="H376" i="1" s="1"/>
  <c r="J376" s="1"/>
  <c r="W401" i="4"/>
  <c r="G432" i="1" s="1"/>
  <c r="W296" i="4"/>
  <c r="W304"/>
  <c r="H335" i="1" s="1"/>
  <c r="J335" s="1"/>
  <c r="W320" i="4"/>
  <c r="AB468"/>
  <c r="AE494"/>
  <c r="AB494"/>
  <c r="Y494"/>
  <c r="AG494"/>
  <c r="AD494"/>
  <c r="AA490"/>
  <c r="X490"/>
  <c r="AF490"/>
  <c r="AC490"/>
  <c r="Z490"/>
  <c r="AH490"/>
  <c r="Y484"/>
  <c r="AG484"/>
  <c r="AD484"/>
  <c r="AA484"/>
  <c r="X484"/>
  <c r="AF484"/>
  <c r="AC480"/>
  <c r="Z480"/>
  <c r="AH480"/>
  <c r="AE480"/>
  <c r="AB480"/>
  <c r="Y476"/>
  <c r="AG476"/>
  <c r="AD476"/>
  <c r="AA476"/>
  <c r="W476" s="1"/>
  <c r="X476"/>
  <c r="AF476"/>
  <c r="AA474"/>
  <c r="X474"/>
  <c r="AF474"/>
  <c r="AC474"/>
  <c r="Z474"/>
  <c r="AH474"/>
  <c r="X463"/>
  <c r="AC463"/>
  <c r="AH463"/>
  <c r="AD463"/>
  <c r="Z463"/>
  <c r="X453"/>
  <c r="AE453"/>
  <c r="AF453"/>
  <c r="AB453"/>
  <c r="X437"/>
  <c r="AE437"/>
  <c r="AA437"/>
  <c r="AF437"/>
  <c r="AB437"/>
  <c r="X429"/>
  <c r="AE429"/>
  <c r="AA429"/>
  <c r="AF429"/>
  <c r="AB429"/>
  <c r="X421"/>
  <c r="AE421"/>
  <c r="AA421"/>
  <c r="AH421"/>
  <c r="AD421"/>
  <c r="Z421"/>
  <c r="AA420"/>
  <c r="AE420"/>
  <c r="X420"/>
  <c r="AB420"/>
  <c r="AF420"/>
  <c r="AC420"/>
  <c r="Z420"/>
  <c r="AH420"/>
  <c r="AA416"/>
  <c r="Y416"/>
  <c r="AG416"/>
  <c r="AD416"/>
  <c r="Z416"/>
  <c r="X399"/>
  <c r="AG399"/>
  <c r="AC399"/>
  <c r="Y399"/>
  <c r="AF399"/>
  <c r="AB399"/>
  <c r="X397"/>
  <c r="AE397"/>
  <c r="AA397"/>
  <c r="AH397"/>
  <c r="AD397"/>
  <c r="Z397"/>
  <c r="AA396"/>
  <c r="AE396"/>
  <c r="X396"/>
  <c r="AB396"/>
  <c r="AF396"/>
  <c r="Y396"/>
  <c r="AG396"/>
  <c r="AD396"/>
  <c r="AA394"/>
  <c r="X394"/>
  <c r="AF394"/>
  <c r="AC394"/>
  <c r="Z394"/>
  <c r="AH394"/>
  <c r="X389"/>
  <c r="AE389"/>
  <c r="AA389"/>
  <c r="AF389"/>
  <c r="AB389"/>
  <c r="X383"/>
  <c r="AG383"/>
  <c r="AC383"/>
  <c r="Y383"/>
  <c r="AH383"/>
  <c r="AD383"/>
  <c r="Z383"/>
  <c r="X377"/>
  <c r="AE377"/>
  <c r="AA377"/>
  <c r="AF377"/>
  <c r="AB377"/>
  <c r="X373"/>
  <c r="AE373"/>
  <c r="AA373"/>
  <c r="AF373"/>
  <c r="AB373"/>
  <c r="X369"/>
  <c r="AE369"/>
  <c r="AA369"/>
  <c r="AF369"/>
  <c r="AB369"/>
  <c r="X365"/>
  <c r="AF365"/>
  <c r="AB365"/>
  <c r="AA364"/>
  <c r="AE364"/>
  <c r="X364"/>
  <c r="AB364"/>
  <c r="AF364"/>
  <c r="Y364"/>
  <c r="AG364"/>
  <c r="AD364"/>
  <c r="AA361"/>
  <c r="AH361"/>
  <c r="Y360"/>
  <c r="AC360"/>
  <c r="AG360"/>
  <c r="Z360"/>
  <c r="AD360"/>
  <c r="AH360"/>
  <c r="AA360"/>
  <c r="X360"/>
  <c r="AF360"/>
  <c r="Y358"/>
  <c r="AC358"/>
  <c r="AG358"/>
  <c r="Z358"/>
  <c r="AD358"/>
  <c r="AH358"/>
  <c r="AA358"/>
  <c r="X358"/>
  <c r="AF358"/>
  <c r="W347"/>
  <c r="G378" i="1"/>
  <c r="W98" i="4"/>
  <c r="G129" i="1" s="1"/>
  <c r="Y436" i="4"/>
  <c r="AC436"/>
  <c r="AG436"/>
  <c r="Z436"/>
  <c r="W436" s="1"/>
  <c r="AD436"/>
  <c r="AH436"/>
  <c r="AA404"/>
  <c r="AE404"/>
  <c r="X404"/>
  <c r="AB404"/>
  <c r="AF404"/>
  <c r="AA392"/>
  <c r="Y392"/>
  <c r="AG392"/>
  <c r="AD392"/>
  <c r="Y356"/>
  <c r="AE356"/>
  <c r="AB356"/>
  <c r="AA354"/>
  <c r="AE354"/>
  <c r="X354"/>
  <c r="AB354"/>
  <c r="AF354"/>
  <c r="Y352"/>
  <c r="AC352"/>
  <c r="AG352"/>
  <c r="Z352"/>
  <c r="AD352"/>
  <c r="AH352"/>
  <c r="AA348"/>
  <c r="AE348"/>
  <c r="X348"/>
  <c r="AB348"/>
  <c r="AF348"/>
  <c r="Y344"/>
  <c r="AC344"/>
  <c r="AG344"/>
  <c r="Z344"/>
  <c r="AD344"/>
  <c r="AH344"/>
  <c r="AA340"/>
  <c r="AE340"/>
  <c r="X340"/>
  <c r="AB340"/>
  <c r="AF340"/>
  <c r="AA300"/>
  <c r="W300" s="1"/>
  <c r="AE300"/>
  <c r="X300"/>
  <c r="AA294"/>
  <c r="AE294"/>
  <c r="X294"/>
  <c r="AB294"/>
  <c r="AF294"/>
  <c r="Y286"/>
  <c r="AC286"/>
  <c r="AG286"/>
  <c r="Z286"/>
  <c r="AD286"/>
  <c r="AH286"/>
  <c r="Y166"/>
  <c r="AC166"/>
  <c r="AG166"/>
  <c r="Z166"/>
  <c r="AD166"/>
  <c r="AH166"/>
  <c r="Y150"/>
  <c r="AC150"/>
  <c r="AG150"/>
  <c r="Z150"/>
  <c r="AD150"/>
  <c r="AH150"/>
  <c r="AA142"/>
  <c r="AE142"/>
  <c r="X142"/>
  <c r="AB142"/>
  <c r="AF142"/>
  <c r="Y134"/>
  <c r="AC134"/>
  <c r="AG134"/>
  <c r="Z134"/>
  <c r="AD134"/>
  <c r="AH134"/>
  <c r="Y114"/>
  <c r="AC114"/>
  <c r="AG114"/>
  <c r="Z114"/>
  <c r="AD114"/>
  <c r="AH114"/>
  <c r="AA102"/>
  <c r="AE102"/>
  <c r="X102"/>
  <c r="AB102"/>
  <c r="AF102"/>
  <c r="AA78"/>
  <c r="AE78"/>
  <c r="X78"/>
  <c r="AB78"/>
  <c r="AF78"/>
  <c r="Y74"/>
  <c r="AC74"/>
  <c r="AG74"/>
  <c r="Z74"/>
  <c r="W74"/>
  <c r="H105" i="1" s="1"/>
  <c r="J105" s="1"/>
  <c r="AD74" i="4"/>
  <c r="AH74"/>
  <c r="AA66"/>
  <c r="AE66"/>
  <c r="W66" s="1"/>
  <c r="X66"/>
  <c r="AB66"/>
  <c r="AF66"/>
  <c r="AA58"/>
  <c r="AE58"/>
  <c r="X58"/>
  <c r="AB58"/>
  <c r="AF58"/>
  <c r="H378" i="1"/>
  <c r="J378" s="1"/>
  <c r="G335"/>
  <c r="H432"/>
  <c r="J432" s="1"/>
  <c r="G421"/>
  <c r="H421"/>
  <c r="J421" s="1"/>
  <c r="H299"/>
  <c r="J299" s="1"/>
  <c r="G291"/>
  <c r="H291"/>
  <c r="J291" s="1"/>
  <c r="H279"/>
  <c r="J279"/>
  <c r="H227"/>
  <c r="J227" s="1"/>
  <c r="H211"/>
  <c r="J211"/>
  <c r="G211"/>
  <c r="G183"/>
  <c r="H183"/>
  <c r="J183" s="1"/>
  <c r="H171"/>
  <c r="J171" s="1"/>
  <c r="G159"/>
  <c r="H159"/>
  <c r="J159"/>
  <c r="G91"/>
  <c r="G83"/>
  <c r="H83"/>
  <c r="J83" s="1"/>
  <c r="H360"/>
  <c r="J360"/>
  <c r="G360"/>
  <c r="H352"/>
  <c r="J352"/>
  <c r="G328"/>
  <c r="H314"/>
  <c r="J314"/>
  <c r="G314"/>
  <c r="G304"/>
  <c r="J304"/>
  <c r="J274"/>
  <c r="G274"/>
  <c r="G264"/>
  <c r="H260"/>
  <c r="J260" s="1"/>
  <c r="H254"/>
  <c r="J254"/>
  <c r="G254"/>
  <c r="H244"/>
  <c r="J244"/>
  <c r="G244"/>
  <c r="H240"/>
  <c r="J240"/>
  <c r="H236"/>
  <c r="J236" s="1"/>
  <c r="G228"/>
  <c r="G216"/>
  <c r="H206"/>
  <c r="J206" s="1"/>
  <c r="G206"/>
  <c r="G162"/>
  <c r="G138"/>
  <c r="J138"/>
  <c r="G126"/>
  <c r="H112"/>
  <c r="J112" s="1"/>
  <c r="H102"/>
  <c r="J102"/>
  <c r="G94"/>
  <c r="G76"/>
  <c r="W420" i="4"/>
  <c r="H451" i="1" s="1"/>
  <c r="J451" s="1"/>
  <c r="W421" i="4"/>
  <c r="H452" i="1" s="1"/>
  <c r="H129"/>
  <c r="J129" s="1"/>
  <c r="H351"/>
  <c r="J351" s="1"/>
  <c r="G351"/>
  <c r="H327"/>
  <c r="J327"/>
  <c r="G327"/>
  <c r="G376"/>
  <c r="J315"/>
  <c r="G315"/>
  <c r="H307"/>
  <c r="J307"/>
  <c r="G307"/>
  <c r="H295"/>
  <c r="J295" s="1"/>
  <c r="H283"/>
  <c r="J283" s="1"/>
  <c r="G283"/>
  <c r="H203"/>
  <c r="J203" s="1"/>
  <c r="G203"/>
  <c r="H187"/>
  <c r="J187" s="1"/>
  <c r="H179"/>
  <c r="J179"/>
  <c r="G179"/>
  <c r="J167"/>
  <c r="G167"/>
  <c r="H151"/>
  <c r="J151" s="1"/>
  <c r="G151"/>
  <c r="G127"/>
  <c r="H127"/>
  <c r="J127" s="1"/>
  <c r="H111"/>
  <c r="J111" s="1"/>
  <c r="H87"/>
  <c r="J87" s="1"/>
  <c r="H356"/>
  <c r="J356" s="1"/>
  <c r="H348"/>
  <c r="J348"/>
  <c r="G348"/>
  <c r="H340"/>
  <c r="J340"/>
  <c r="G340"/>
  <c r="H334"/>
  <c r="J334" s="1"/>
  <c r="H324"/>
  <c r="J324"/>
  <c r="G324"/>
  <c r="J318"/>
  <c r="G318"/>
  <c r="G310"/>
  <c r="H310"/>
  <c r="J310"/>
  <c r="H302"/>
  <c r="J302"/>
  <c r="H296"/>
  <c r="J296"/>
  <c r="G296"/>
  <c r="H288"/>
  <c r="J288" s="1"/>
  <c r="G288"/>
  <c r="H280"/>
  <c r="J280"/>
  <c r="J276"/>
  <c r="G276"/>
  <c r="H272"/>
  <c r="J272" s="1"/>
  <c r="G272"/>
  <c r="H268"/>
  <c r="J268" s="1"/>
  <c r="G262"/>
  <c r="H262"/>
  <c r="J262" s="1"/>
  <c r="J256"/>
  <c r="G256"/>
  <c r="G250"/>
  <c r="H250"/>
  <c r="J250"/>
  <c r="G246"/>
  <c r="H246"/>
  <c r="J246" s="1"/>
  <c r="G242"/>
  <c r="H242"/>
  <c r="J242" s="1"/>
  <c r="H238"/>
  <c r="J238"/>
  <c r="G238"/>
  <c r="G234"/>
  <c r="H224"/>
  <c r="J224"/>
  <c r="G224"/>
  <c r="H208"/>
  <c r="J208" s="1"/>
  <c r="J198"/>
  <c r="G198"/>
  <c r="G186"/>
  <c r="H182"/>
  <c r="J182"/>
  <c r="H160"/>
  <c r="J160" s="1"/>
  <c r="G152"/>
  <c r="G134"/>
  <c r="G122"/>
  <c r="H122"/>
  <c r="J122" s="1"/>
  <c r="G116"/>
  <c r="G108"/>
  <c r="G100"/>
  <c r="H100"/>
  <c r="J100" s="1"/>
  <c r="H96"/>
  <c r="J96" s="1"/>
  <c r="H88"/>
  <c r="J88" s="1"/>
  <c r="W377" i="4"/>
  <c r="G408" i="1" s="1"/>
  <c r="W399" i="4"/>
  <c r="G430" i="1" s="1"/>
  <c r="J477"/>
  <c r="G477"/>
  <c r="G451"/>
  <c r="H430"/>
  <c r="J430" s="1"/>
  <c r="J452"/>
  <c r="G452"/>
  <c r="Y492" i="4"/>
  <c r="AG492"/>
  <c r="AD492"/>
  <c r="AA492"/>
  <c r="X492"/>
  <c r="AF492"/>
  <c r="AC492"/>
  <c r="Z492"/>
  <c r="AH492"/>
  <c r="AE492"/>
  <c r="AB492"/>
  <c r="AC488"/>
  <c r="Z488"/>
  <c r="AH488"/>
  <c r="AE488"/>
  <c r="AB488"/>
  <c r="Y488"/>
  <c r="AG488"/>
  <c r="AD488"/>
  <c r="AA488"/>
  <c r="X488"/>
  <c r="W488" s="1"/>
  <c r="AF488"/>
  <c r="AC484"/>
  <c r="AH484"/>
  <c r="AB484"/>
  <c r="Z484"/>
  <c r="AE484"/>
  <c r="AG480"/>
  <c r="AA480"/>
  <c r="AF480"/>
  <c r="Y480"/>
  <c r="AD480"/>
  <c r="X480"/>
  <c r="AE469"/>
  <c r="AF469"/>
  <c r="AB469"/>
  <c r="AC469"/>
  <c r="X469"/>
  <c r="AA469"/>
  <c r="AH469"/>
  <c r="AD469"/>
  <c r="Z469"/>
  <c r="Y469"/>
  <c r="AG469"/>
  <c r="X467"/>
  <c r="AB467"/>
  <c r="AH467"/>
  <c r="W467" s="1"/>
  <c r="AF467"/>
  <c r="AG467"/>
  <c r="AA460"/>
  <c r="X460"/>
  <c r="AF460"/>
  <c r="AC460"/>
  <c r="Z460"/>
  <c r="AH460"/>
  <c r="AE460"/>
  <c r="AB460"/>
  <c r="Y460"/>
  <c r="AG460"/>
  <c r="AD460"/>
  <c r="AD453"/>
  <c r="Y453"/>
  <c r="AG453"/>
  <c r="AA453"/>
  <c r="AH453"/>
  <c r="Z453"/>
  <c r="AC453"/>
  <c r="W453" s="1"/>
  <c r="AE451"/>
  <c r="AB451"/>
  <c r="AC444"/>
  <c r="AH444"/>
  <c r="AB444"/>
  <c r="Y444"/>
  <c r="Z444"/>
  <c r="AE444"/>
  <c r="AC443"/>
  <c r="AF443"/>
  <c r="AB443"/>
  <c r="AE443"/>
  <c r="X443"/>
  <c r="AG443"/>
  <c r="Y443"/>
  <c r="AH443"/>
  <c r="AD443"/>
  <c r="Z443"/>
  <c r="AA443"/>
  <c r="AG437"/>
  <c r="Y437"/>
  <c r="AH437"/>
  <c r="Z437"/>
  <c r="AC437"/>
  <c r="AD437"/>
  <c r="AC433"/>
  <c r="AD433"/>
  <c r="AG433"/>
  <c r="Y433"/>
  <c r="AH433"/>
  <c r="Z433"/>
  <c r="AE431"/>
  <c r="AF431"/>
  <c r="AA431"/>
  <c r="AB431"/>
  <c r="AB424"/>
  <c r="AE424"/>
  <c r="AA424"/>
  <c r="Z424"/>
  <c r="Y424"/>
  <c r="AD424"/>
  <c r="AF424"/>
  <c r="X424"/>
  <c r="AC424"/>
  <c r="AH424"/>
  <c r="AG424"/>
  <c r="X418"/>
  <c r="AC418"/>
  <c r="Z418"/>
  <c r="AH418"/>
  <c r="AA418"/>
  <c r="AE418"/>
  <c r="AF418"/>
  <c r="Y418"/>
  <c r="AG418"/>
  <c r="AD418"/>
  <c r="AB418"/>
  <c r="AA494"/>
  <c r="AF494"/>
  <c r="Z494"/>
  <c r="X494"/>
  <c r="AC494"/>
  <c r="AH494"/>
  <c r="AE490"/>
  <c r="Y490"/>
  <c r="AD490"/>
  <c r="AB490"/>
  <c r="AG490"/>
  <c r="AE486"/>
  <c r="AB486"/>
  <c r="Y486"/>
  <c r="AG486"/>
  <c r="AD486"/>
  <c r="AA486"/>
  <c r="X486"/>
  <c r="AF486"/>
  <c r="AC486"/>
  <c r="Z486"/>
  <c r="AH486"/>
  <c r="AA482"/>
  <c r="X482"/>
  <c r="AF482"/>
  <c r="AC482"/>
  <c r="Z482"/>
  <c r="AH482"/>
  <c r="AE482"/>
  <c r="AB482"/>
  <c r="W482" s="1"/>
  <c r="Y482"/>
  <c r="AG482"/>
  <c r="AD482"/>
  <c r="AB477"/>
  <c r="AG477"/>
  <c r="Y477"/>
  <c r="AB473"/>
  <c r="Y473"/>
  <c r="AG473"/>
  <c r="AD473"/>
  <c r="AA473"/>
  <c r="X473"/>
  <c r="AF473"/>
  <c r="AC473"/>
  <c r="Z473"/>
  <c r="AH473"/>
  <c r="AE473"/>
  <c r="Z468"/>
  <c r="AA468"/>
  <c r="AF468"/>
  <c r="AD468"/>
  <c r="AC465"/>
  <c r="AG465"/>
  <c r="AD465"/>
  <c r="AB465"/>
  <c r="AG462"/>
  <c r="AA462"/>
  <c r="AF462"/>
  <c r="Y462"/>
  <c r="AD462"/>
  <c r="X462"/>
  <c r="AG461"/>
  <c r="AC461"/>
  <c r="Y461"/>
  <c r="AH461"/>
  <c r="AD461"/>
  <c r="Z461"/>
  <c r="X461"/>
  <c r="AE461"/>
  <c r="AA461"/>
  <c r="W461" s="1"/>
  <c r="AF461"/>
  <c r="AB461"/>
  <c r="AF456"/>
  <c r="X456"/>
  <c r="AA456"/>
  <c r="AG456"/>
  <c r="AC456"/>
  <c r="AH456"/>
  <c r="AB456"/>
  <c r="AE456"/>
  <c r="Y456"/>
  <c r="AD456"/>
  <c r="Z456"/>
  <c r="AG455"/>
  <c r="AC455"/>
  <c r="Y455"/>
  <c r="AH455"/>
  <c r="AD455"/>
  <c r="Z455"/>
  <c r="X455"/>
  <c r="AE455"/>
  <c r="AA455"/>
  <c r="AF455"/>
  <c r="AB455"/>
  <c r="AE450"/>
  <c r="AB450"/>
  <c r="AC450"/>
  <c r="AG450"/>
  <c r="AA450"/>
  <c r="X450"/>
  <c r="AF450"/>
  <c r="Z450"/>
  <c r="AH450"/>
  <c r="Y450"/>
  <c r="AD450"/>
  <c r="AC447"/>
  <c r="AF447"/>
  <c r="AB447"/>
  <c r="AE447"/>
  <c r="X447"/>
  <c r="W447" s="1"/>
  <c r="AG447"/>
  <c r="Y447"/>
  <c r="AH447"/>
  <c r="AD447"/>
  <c r="Z447"/>
  <c r="AA447"/>
  <c r="X438"/>
  <c r="AC438"/>
  <c r="Z438"/>
  <c r="AH438"/>
  <c r="AA438"/>
  <c r="AB438"/>
  <c r="AF438"/>
  <c r="Y438"/>
  <c r="AG438"/>
  <c r="AD438"/>
  <c r="AE438"/>
  <c r="AA436"/>
  <c r="X436"/>
  <c r="AF436"/>
  <c r="AE436"/>
  <c r="AB436"/>
  <c r="Z434"/>
  <c r="AE434"/>
  <c r="AB434"/>
  <c r="Y434"/>
  <c r="AG434"/>
  <c r="AH434"/>
  <c r="AA434"/>
  <c r="X434"/>
  <c r="W434" s="1"/>
  <c r="AF434"/>
  <c r="AC434"/>
  <c r="AD434"/>
  <c r="AG425"/>
  <c r="AC425"/>
  <c r="Y425"/>
  <c r="AH425"/>
  <c r="AD425"/>
  <c r="Z425"/>
  <c r="X425"/>
  <c r="AE425"/>
  <c r="AA425"/>
  <c r="AF425"/>
  <c r="AB425"/>
  <c r="W194"/>
  <c r="H225" i="1" s="1"/>
  <c r="J225" s="1"/>
  <c r="W214" i="4"/>
  <c r="H245" i="1" s="1"/>
  <c r="J245"/>
  <c r="W335" i="4"/>
  <c r="H366" i="1" s="1"/>
  <c r="J366" s="1"/>
  <c r="W412" i="4"/>
  <c r="H443" i="1"/>
  <c r="J443" s="1"/>
  <c r="W190" i="4"/>
  <c r="W359"/>
  <c r="G390" i="1" s="1"/>
  <c r="G225"/>
  <c r="G245"/>
  <c r="G369"/>
  <c r="H384"/>
  <c r="J384"/>
  <c r="W70" i="4"/>
  <c r="W407"/>
  <c r="H438" i="1"/>
  <c r="J438" s="1"/>
  <c r="G281"/>
  <c r="W210" i="4"/>
  <c r="G241" i="1" s="1"/>
  <c r="W226" i="4"/>
  <c r="H257" i="1" s="1"/>
  <c r="J257"/>
  <c r="W381" i="4"/>
  <c r="H412" i="1" s="1"/>
  <c r="J412" s="1"/>
  <c r="W391" i="4"/>
  <c r="H422" i="1" s="1"/>
  <c r="J422" s="1"/>
  <c r="H241"/>
  <c r="J241" s="1"/>
  <c r="H416"/>
  <c r="J416"/>
  <c r="W138" i="4"/>
  <c r="W110"/>
  <c r="W473"/>
  <c r="W469"/>
  <c r="H500" i="1" s="1"/>
  <c r="J500" s="1"/>
  <c r="H398"/>
  <c r="J398"/>
  <c r="W427" i="4"/>
  <c r="H458" i="1"/>
  <c r="J458" s="1"/>
  <c r="W47" i="4"/>
  <c r="W79"/>
  <c r="H110" i="1"/>
  <c r="J110" s="1"/>
  <c r="W163" i="4"/>
  <c r="W235"/>
  <c r="W251"/>
  <c r="H282" i="1"/>
  <c r="J282"/>
  <c r="W295" i="4"/>
  <c r="W315"/>
  <c r="H346" i="1"/>
  <c r="J346"/>
  <c r="W331" i="4"/>
  <c r="W484"/>
  <c r="W178"/>
  <c r="W322"/>
  <c r="H353" i="1" s="1"/>
  <c r="J353" s="1"/>
  <c r="W362" i="4"/>
  <c r="W456"/>
  <c r="H487" i="1" s="1"/>
  <c r="J487" s="1"/>
  <c r="W106" i="4"/>
  <c r="G137" i="1" s="1"/>
  <c r="W384" i="4"/>
  <c r="H415" i="1" s="1"/>
  <c r="W337" i="4"/>
  <c r="W93"/>
  <c r="H124" i="1"/>
  <c r="J124" s="1"/>
  <c r="W157" i="4"/>
  <c r="W189"/>
  <c r="H220" i="1"/>
  <c r="J220" s="1"/>
  <c r="W221" i="4"/>
  <c r="W285"/>
  <c r="G316" i="1"/>
  <c r="W301" i="4"/>
  <c r="H332" i="1" s="1"/>
  <c r="W313" i="4"/>
  <c r="H344" i="1" s="1"/>
  <c r="J344"/>
  <c r="W68" i="4"/>
  <c r="H99" i="1" s="1"/>
  <c r="J99" s="1"/>
  <c r="W84" i="4"/>
  <c r="H115" i="1" s="1"/>
  <c r="J115" s="1"/>
  <c r="W100" i="4"/>
  <c r="G131" i="1" s="1"/>
  <c r="W116" i="4"/>
  <c r="H147" i="1" s="1"/>
  <c r="J147"/>
  <c r="W124" i="4"/>
  <c r="H155" i="1" s="1"/>
  <c r="W144" i="4"/>
  <c r="H175" i="1" s="1"/>
  <c r="J175" s="1"/>
  <c r="W236" i="4"/>
  <c r="H267" i="1" s="1"/>
  <c r="H169"/>
  <c r="J169"/>
  <c r="G169"/>
  <c r="H305"/>
  <c r="J305" s="1"/>
  <c r="H413"/>
  <c r="J413" s="1"/>
  <c r="H141"/>
  <c r="J141"/>
  <c r="G141"/>
  <c r="H221"/>
  <c r="J221"/>
  <c r="G221"/>
  <c r="G500"/>
  <c r="H370"/>
  <c r="J370" s="1"/>
  <c r="G370"/>
  <c r="G422"/>
  <c r="G394"/>
  <c r="H402"/>
  <c r="J402" s="1"/>
  <c r="H78"/>
  <c r="J78"/>
  <c r="G78"/>
  <c r="H194"/>
  <c r="J194"/>
  <c r="G194"/>
  <c r="H266"/>
  <c r="J266" s="1"/>
  <c r="G266"/>
  <c r="H326"/>
  <c r="J326" s="1"/>
  <c r="G326"/>
  <c r="H362"/>
  <c r="J362"/>
  <c r="G362"/>
  <c r="H209"/>
  <c r="J209" s="1"/>
  <c r="G209"/>
  <c r="H393"/>
  <c r="J393" s="1"/>
  <c r="G393"/>
  <c r="G101"/>
  <c r="H101"/>
  <c r="J101" s="1"/>
  <c r="J415"/>
  <c r="G415"/>
  <c r="H368"/>
  <c r="J368" s="1"/>
  <c r="G368"/>
  <c r="H390"/>
  <c r="J390" s="1"/>
  <c r="H424"/>
  <c r="J424" s="1"/>
  <c r="G424"/>
  <c r="H188"/>
  <c r="J188"/>
  <c r="G188"/>
  <c r="H252"/>
  <c r="J252" s="1"/>
  <c r="G252"/>
  <c r="H316"/>
  <c r="J316" s="1"/>
  <c r="J332"/>
  <c r="G332"/>
  <c r="G115"/>
  <c r="J155"/>
  <c r="G155"/>
  <c r="H255"/>
  <c r="J255" s="1"/>
  <c r="J267"/>
  <c r="G267"/>
  <c r="W450" i="4"/>
  <c r="G481" i="1" s="1"/>
  <c r="W490" i="4"/>
  <c r="W494"/>
  <c r="W460"/>
  <c r="H491" i="1" s="1"/>
  <c r="J491" s="1"/>
  <c r="W492" i="4"/>
  <c r="W438"/>
  <c r="G469" i="1"/>
  <c r="H469"/>
  <c r="J469"/>
  <c r="H481"/>
  <c r="J481" s="1"/>
  <c r="G492"/>
  <c r="H492"/>
  <c r="J492" s="1"/>
  <c r="AG495" i="4"/>
  <c r="AF495"/>
  <c r="Z495"/>
  <c r="AH495"/>
  <c r="AE495"/>
  <c r="Y495"/>
  <c r="AC495"/>
  <c r="AD495"/>
  <c r="AA495"/>
  <c r="AB495"/>
  <c r="X495"/>
  <c r="W495"/>
  <c r="AE491"/>
  <c r="AH491"/>
  <c r="Z491"/>
  <c r="Y491"/>
  <c r="X491"/>
  <c r="AC491"/>
  <c r="AA491"/>
  <c r="AD491"/>
  <c r="AB491"/>
  <c r="AG491"/>
  <c r="AF491"/>
  <c r="Z487"/>
  <c r="W487" s="1"/>
  <c r="AC487"/>
  <c r="AF487"/>
  <c r="X487"/>
  <c r="AA487"/>
  <c r="AE487"/>
  <c r="AG487"/>
  <c r="Y487"/>
  <c r="AB487"/>
  <c r="AD487"/>
  <c r="AH487"/>
  <c r="AA483"/>
  <c r="AD483"/>
  <c r="X483"/>
  <c r="AC483"/>
  <c r="Y483"/>
  <c r="AE483"/>
  <c r="AH483"/>
  <c r="Z483"/>
  <c r="AF483"/>
  <c r="AB483"/>
  <c r="W483" s="1"/>
  <c r="AG483"/>
  <c r="Y479"/>
  <c r="AF479"/>
  <c r="AH479"/>
  <c r="X479"/>
  <c r="AA479"/>
  <c r="AB479"/>
  <c r="AG479"/>
  <c r="AE479"/>
  <c r="Z479"/>
  <c r="AC479"/>
  <c r="AD479"/>
  <c r="W479" s="1"/>
  <c r="Z475"/>
  <c r="AF475"/>
  <c r="Y475"/>
  <c r="AH475"/>
  <c r="AG475"/>
  <c r="AD475"/>
  <c r="X475"/>
  <c r="AC475"/>
  <c r="AE475"/>
  <c r="AB475"/>
  <c r="AA475"/>
  <c r="X471"/>
  <c r="Y471"/>
  <c r="AF471"/>
  <c r="AG471"/>
  <c r="AA471"/>
  <c r="AC471"/>
  <c r="AE471"/>
  <c r="AD471"/>
  <c r="AB471"/>
  <c r="Z471"/>
  <c r="AH471"/>
  <c r="Y465"/>
  <c r="AF465"/>
  <c r="AH465"/>
  <c r="AE465"/>
  <c r="X465"/>
  <c r="AA465"/>
  <c r="W465" s="1"/>
  <c r="Z465"/>
  <c r="AC462"/>
  <c r="AH462"/>
  <c r="AB462"/>
  <c r="W462" s="1"/>
  <c r="Z462"/>
  <c r="AE462"/>
  <c r="AB458"/>
  <c r="AG458"/>
  <c r="AA458"/>
  <c r="AF458"/>
  <c r="Z458"/>
  <c r="AE458"/>
  <c r="Y458"/>
  <c r="AD458"/>
  <c r="X458"/>
  <c r="W458" s="1"/>
  <c r="AC458"/>
  <c r="AH458"/>
  <c r="AE445"/>
  <c r="AA445"/>
  <c r="AH445"/>
  <c r="AD445"/>
  <c r="Z445"/>
  <c r="X445"/>
  <c r="AG445"/>
  <c r="AC445"/>
  <c r="Y445"/>
  <c r="AF445"/>
  <c r="AB445"/>
  <c r="AE441"/>
  <c r="AF441"/>
  <c r="AB441"/>
  <c r="W441" s="1"/>
  <c r="AC441"/>
  <c r="X441"/>
  <c r="AA441"/>
  <c r="AH441"/>
  <c r="AD441"/>
  <c r="Z441"/>
  <c r="Y441"/>
  <c r="AG441"/>
  <c r="AG435"/>
  <c r="Y435"/>
  <c r="AD435"/>
  <c r="AE435"/>
  <c r="AA435"/>
  <c r="X435"/>
  <c r="AC435"/>
  <c r="AH435"/>
  <c r="Z435"/>
  <c r="AB435"/>
  <c r="AF435"/>
  <c r="AE433"/>
  <c r="AF433"/>
  <c r="X433"/>
  <c r="AA433"/>
  <c r="AB433"/>
  <c r="W433" s="1"/>
  <c r="X431"/>
  <c r="AC431"/>
  <c r="AH431"/>
  <c r="Z431"/>
  <c r="W431" s="1"/>
  <c r="AG431"/>
  <c r="Y431"/>
  <c r="AD431"/>
  <c r="AE423"/>
  <c r="AH423"/>
  <c r="Z423"/>
  <c r="X423"/>
  <c r="AC423"/>
  <c r="W423" s="1"/>
  <c r="AF423"/>
  <c r="AA423"/>
  <c r="AD423"/>
  <c r="AG423"/>
  <c r="Y423"/>
  <c r="AB423"/>
  <c r="AE410"/>
  <c r="AB410"/>
  <c r="Y410"/>
  <c r="AG410"/>
  <c r="AD410"/>
  <c r="AA410"/>
  <c r="X410"/>
  <c r="AF410"/>
  <c r="W410" s="1"/>
  <c r="AC410"/>
  <c r="Z410"/>
  <c r="AH410"/>
  <c r="AB493"/>
  <c r="Y493"/>
  <c r="AG493"/>
  <c r="AD493"/>
  <c r="AA493"/>
  <c r="X493"/>
  <c r="AF493"/>
  <c r="AC493"/>
  <c r="Z493"/>
  <c r="AH493"/>
  <c r="AE493"/>
  <c r="AD489"/>
  <c r="AA489"/>
  <c r="X489"/>
  <c r="W489" s="1"/>
  <c r="AF489"/>
  <c r="AC489"/>
  <c r="Z489"/>
  <c r="AH489"/>
  <c r="AE489"/>
  <c r="AB489"/>
  <c r="Y489"/>
  <c r="AG489"/>
  <c r="X485"/>
  <c r="AF485"/>
  <c r="AC485"/>
  <c r="Z485"/>
  <c r="AH485"/>
  <c r="AE485"/>
  <c r="AB485"/>
  <c r="Y485"/>
  <c r="W485" s="1"/>
  <c r="AG485"/>
  <c r="AD485"/>
  <c r="AA485"/>
  <c r="Z481"/>
  <c r="AH481"/>
  <c r="AE481"/>
  <c r="AB481"/>
  <c r="Y481"/>
  <c r="AG481"/>
  <c r="AD481"/>
  <c r="AA481"/>
  <c r="X481"/>
  <c r="W481" s="1"/>
  <c r="AF481"/>
  <c r="AC481"/>
  <c r="AD477"/>
  <c r="AA477"/>
  <c r="W477" s="1"/>
  <c r="X477"/>
  <c r="AC477"/>
  <c r="Z477"/>
  <c r="AH477"/>
  <c r="AE477"/>
  <c r="AF477"/>
  <c r="AA466"/>
  <c r="AF466"/>
  <c r="AH466"/>
  <c r="Y466"/>
  <c r="AB466"/>
  <c r="AD466"/>
  <c r="W466" s="1"/>
  <c r="X466"/>
  <c r="AC466"/>
  <c r="AG466"/>
  <c r="AE466"/>
  <c r="Z466"/>
  <c r="AA464"/>
  <c r="X464"/>
  <c r="AF464"/>
  <c r="AC464"/>
  <c r="AH464"/>
  <c r="AG464"/>
  <c r="AE464"/>
  <c r="AB464"/>
  <c r="Z464"/>
  <c r="Y464"/>
  <c r="AD464"/>
  <c r="W464" s="1"/>
  <c r="Y459"/>
  <c r="AF459"/>
  <c r="AA459"/>
  <c r="AC459"/>
  <c r="W459" s="1"/>
  <c r="AD459"/>
  <c r="AG459"/>
  <c r="AB459"/>
  <c r="AE459"/>
  <c r="X459"/>
  <c r="AH459"/>
  <c r="Z459"/>
  <c r="AA457"/>
  <c r="AB457"/>
  <c r="AG457"/>
  <c r="Y457"/>
  <c r="AD457"/>
  <c r="AE457"/>
  <c r="AF457"/>
  <c r="X457"/>
  <c r="AC457"/>
  <c r="AH457"/>
  <c r="Z457"/>
  <c r="AC454"/>
  <c r="Z454"/>
  <c r="AH454"/>
  <c r="AE454"/>
  <c r="AF454"/>
  <c r="X454"/>
  <c r="W454" s="1"/>
  <c r="Y454"/>
  <c r="AG454"/>
  <c r="AD454"/>
  <c r="AB454"/>
  <c r="AA454"/>
  <c r="AB452"/>
  <c r="AH452"/>
  <c r="Z452"/>
  <c r="AC452"/>
  <c r="X452"/>
  <c r="Y452"/>
  <c r="AE452"/>
  <c r="AD452"/>
  <c r="AG452"/>
  <c r="AA452"/>
  <c r="AF452"/>
  <c r="AA449"/>
  <c r="AD449"/>
  <c r="AB449"/>
  <c r="Y449"/>
  <c r="W449" s="1"/>
  <c r="AE449"/>
  <c r="AG449"/>
  <c r="X449"/>
  <c r="AH449"/>
  <c r="Z449"/>
  <c r="AC449"/>
  <c r="AF449"/>
  <c r="X444"/>
  <c r="W444" s="1"/>
  <c r="AD444"/>
  <c r="AF444"/>
  <c r="AA444"/>
  <c r="AG444"/>
  <c r="AA442"/>
  <c r="AF442"/>
  <c r="Z442"/>
  <c r="AE442"/>
  <c r="AD442"/>
  <c r="AB442"/>
  <c r="AG442"/>
  <c r="X442"/>
  <c r="W442" s="1"/>
  <c r="AC442"/>
  <c r="AH442"/>
  <c r="Y442"/>
  <c r="AF440"/>
  <c r="X440"/>
  <c r="AA440"/>
  <c r="Z440"/>
  <c r="Y440"/>
  <c r="W440" s="1"/>
  <c r="AD440"/>
  <c r="AB440"/>
  <c r="AE440"/>
  <c r="AC440"/>
  <c r="AH440"/>
  <c r="AG440"/>
  <c r="AG439"/>
  <c r="Y439"/>
  <c r="AB439"/>
  <c r="AD439"/>
  <c r="Z439"/>
  <c r="AH439"/>
  <c r="X439"/>
  <c r="AC439"/>
  <c r="AF439"/>
  <c r="AA439"/>
  <c r="AE439"/>
  <c r="Y414"/>
  <c r="AG414"/>
  <c r="AD414"/>
  <c r="AA414"/>
  <c r="X414"/>
  <c r="AF414"/>
  <c r="AC414"/>
  <c r="Z414"/>
  <c r="W414" s="1"/>
  <c r="AH414"/>
  <c r="AE414"/>
  <c r="AB414"/>
  <c r="AA411"/>
  <c r="AB411"/>
  <c r="AG411"/>
  <c r="Y411"/>
  <c r="AD411"/>
  <c r="AE411"/>
  <c r="AF411"/>
  <c r="X411"/>
  <c r="AC411"/>
  <c r="AH411"/>
  <c r="Z411"/>
  <c r="AC409"/>
  <c r="AD409"/>
  <c r="X409"/>
  <c r="AA409"/>
  <c r="AB409"/>
  <c r="AG409"/>
  <c r="Y409"/>
  <c r="W409" s="1"/>
  <c r="AH409"/>
  <c r="Z409"/>
  <c r="AE409"/>
  <c r="AF409"/>
  <c r="W333"/>
  <c r="H364" i="1" s="1"/>
  <c r="J364" s="1"/>
  <c r="J27" i="7"/>
  <c r="U39" i="4"/>
  <c r="Z39"/>
  <c r="U43"/>
  <c r="J35" i="7"/>
  <c r="U27" i="4"/>
  <c r="J41" i="7"/>
  <c r="J25"/>
  <c r="J31"/>
  <c r="J16"/>
  <c r="U29" i="4"/>
  <c r="Z29"/>
  <c r="W29"/>
  <c r="U35"/>
  <c r="Z35"/>
  <c r="Y44"/>
  <c r="AC44"/>
  <c r="AG44"/>
  <c r="AD44"/>
  <c r="AH44"/>
  <c r="AA44"/>
  <c r="W44" s="1"/>
  <c r="AE44"/>
  <c r="X44"/>
  <c r="AB44"/>
  <c r="AF44"/>
  <c r="AA42"/>
  <c r="X42"/>
  <c r="AF42"/>
  <c r="AC42"/>
  <c r="AH42"/>
  <c r="AE42"/>
  <c r="AB42"/>
  <c r="Y42"/>
  <c r="W42" s="1"/>
  <c r="AG42"/>
  <c r="AD42"/>
  <c r="AA40"/>
  <c r="AE40"/>
  <c r="X40"/>
  <c r="AB40"/>
  <c r="AF40"/>
  <c r="Y40"/>
  <c r="W40" s="1"/>
  <c r="AC40"/>
  <c r="AG40"/>
  <c r="AD40"/>
  <c r="AH40"/>
  <c r="AC38"/>
  <c r="AH38"/>
  <c r="AE38"/>
  <c r="AB38"/>
  <c r="Y38"/>
  <c r="AG38"/>
  <c r="AD38"/>
  <c r="AA38"/>
  <c r="X38"/>
  <c r="AF38"/>
  <c r="X43"/>
  <c r="AB43"/>
  <c r="AF43"/>
  <c r="Y43"/>
  <c r="AC43"/>
  <c r="AG43"/>
  <c r="Z43"/>
  <c r="AD43"/>
  <c r="AH43"/>
  <c r="AA43"/>
  <c r="W43" s="1"/>
  <c r="AE43"/>
  <c r="AD41"/>
  <c r="AH41"/>
  <c r="AA41"/>
  <c r="W41" s="1"/>
  <c r="AE41"/>
  <c r="X41"/>
  <c r="AB41"/>
  <c r="AF41"/>
  <c r="Y41"/>
  <c r="AC41"/>
  <c r="AG41"/>
  <c r="X39"/>
  <c r="W39" s="1"/>
  <c r="AB39"/>
  <c r="AF39"/>
  <c r="Y39"/>
  <c r="AC39"/>
  <c r="AG39"/>
  <c r="AD39"/>
  <c r="AH39"/>
  <c r="AA39"/>
  <c r="AE39"/>
  <c r="E53" i="1"/>
  <c r="E49"/>
  <c r="J13" i="7"/>
  <c r="U15" i="4"/>
  <c r="AB22"/>
  <c r="Z22"/>
  <c r="AH22"/>
  <c r="AA22"/>
  <c r="X22"/>
  <c r="AF22"/>
  <c r="Y22"/>
  <c r="AG22"/>
  <c r="AD22"/>
  <c r="AE22"/>
  <c r="AB23"/>
  <c r="Y23"/>
  <c r="AG23"/>
  <c r="Z23"/>
  <c r="AD23"/>
  <c r="AH23"/>
  <c r="AA23"/>
  <c r="AE23"/>
  <c r="X23"/>
  <c r="W23" s="1"/>
  <c r="AF23"/>
  <c r="AD16"/>
  <c r="AA16"/>
  <c r="AE16"/>
  <c r="X16"/>
  <c r="AB16"/>
  <c r="AF16"/>
  <c r="Y16"/>
  <c r="W16" s="1"/>
  <c r="AG16"/>
  <c r="Z16"/>
  <c r="AH16"/>
  <c r="X11"/>
  <c r="W11" s="1"/>
  <c r="AG11"/>
  <c r="Z11"/>
  <c r="AG17"/>
  <c r="Y17"/>
  <c r="AF17"/>
  <c r="AB17"/>
  <c r="AH20"/>
  <c r="AD20"/>
  <c r="Z20"/>
  <c r="AG20"/>
  <c r="AF24"/>
  <c r="AB24"/>
  <c r="W24" s="1"/>
  <c r="X24"/>
  <c r="AE24"/>
  <c r="AC10"/>
  <c r="Z10"/>
  <c r="AF10"/>
  <c r="AB10"/>
  <c r="Y10"/>
  <c r="AE10"/>
  <c r="AA10"/>
  <c r="X10"/>
  <c r="AG10"/>
  <c r="AD10"/>
  <c r="W411"/>
  <c r="G442" i="1" s="1"/>
  <c r="W452" i="4"/>
  <c r="H483" i="1" s="1"/>
  <c r="J483" s="1"/>
  <c r="W493" i="4"/>
  <c r="W471"/>
  <c r="W439"/>
  <c r="G470" i="1" s="1"/>
  <c r="W457" i="4"/>
  <c r="G488" i="1" s="1"/>
  <c r="W435" i="4"/>
  <c r="H466" i="1" s="1"/>
  <c r="J466" s="1"/>
  <c r="W445" i="4"/>
  <c r="H476" i="1" s="1"/>
  <c r="J476" s="1"/>
  <c r="W475" i="4"/>
  <c r="W491"/>
  <c r="H488" i="1"/>
  <c r="J488" s="1"/>
  <c r="G476"/>
  <c r="H465"/>
  <c r="J465" s="1"/>
  <c r="G465"/>
  <c r="G105"/>
  <c r="H217"/>
  <c r="J217"/>
  <c r="G217"/>
  <c r="H436"/>
  <c r="J436" s="1"/>
  <c r="G436"/>
  <c r="H85"/>
  <c r="J85"/>
  <c r="G85"/>
  <c r="H189"/>
  <c r="J189" s="1"/>
  <c r="G189"/>
  <c r="H237"/>
  <c r="J237"/>
  <c r="G237"/>
  <c r="W448" i="4"/>
  <c r="W230"/>
  <c r="W402"/>
  <c r="H336" i="1"/>
  <c r="J336" s="1"/>
  <c r="G336"/>
  <c r="H290"/>
  <c r="J290" s="1"/>
  <c r="G290"/>
  <c r="H270"/>
  <c r="J270" s="1"/>
  <c r="G270"/>
  <c r="H232"/>
  <c r="J232"/>
  <c r="G232"/>
  <c r="G222"/>
  <c r="H212"/>
  <c r="J212" s="1"/>
  <c r="G212"/>
  <c r="H200"/>
  <c r="J200" s="1"/>
  <c r="G200"/>
  <c r="H190"/>
  <c r="J190"/>
  <c r="G190"/>
  <c r="H176"/>
  <c r="J176"/>
  <c r="G176"/>
  <c r="H168"/>
  <c r="J168" s="1"/>
  <c r="G168"/>
  <c r="H150"/>
  <c r="J150"/>
  <c r="G150"/>
  <c r="H118"/>
  <c r="J118" s="1"/>
  <c r="H201"/>
  <c r="J201" s="1"/>
  <c r="G201"/>
  <c r="H297"/>
  <c r="J297"/>
  <c r="G297"/>
  <c r="G364"/>
  <c r="G175"/>
  <c r="G147"/>
  <c r="G344"/>
  <c r="G220"/>
  <c r="G124"/>
  <c r="G412"/>
  <c r="G487"/>
  <c r="G257"/>
  <c r="G346"/>
  <c r="G282"/>
  <c r="G110"/>
  <c r="G458"/>
  <c r="G398"/>
  <c r="G438"/>
  <c r="G443"/>
  <c r="W82" i="4"/>
  <c r="G113" i="1" s="1"/>
  <c r="G157"/>
  <c r="G81"/>
  <c r="G312"/>
  <c r="G271"/>
  <c r="G125"/>
  <c r="H330"/>
  <c r="J330"/>
  <c r="G117"/>
  <c r="H113"/>
  <c r="J113"/>
  <c r="H433"/>
  <c r="J433"/>
  <c r="G433"/>
  <c r="H261"/>
  <c r="J261" s="1"/>
  <c r="G261"/>
  <c r="H479"/>
  <c r="J479" s="1"/>
  <c r="G479"/>
  <c r="X27" i="4"/>
  <c r="AF27"/>
  <c r="AC27"/>
  <c r="Z27"/>
  <c r="AH27"/>
  <c r="AE27"/>
  <c r="AB27"/>
  <c r="Y27"/>
  <c r="AG27"/>
  <c r="AD27"/>
  <c r="W27" s="1"/>
  <c r="AA27"/>
  <c r="AH25"/>
  <c r="AE25"/>
  <c r="AB25"/>
  <c r="Y25"/>
  <c r="AG25"/>
  <c r="AD25"/>
  <c r="AA25"/>
  <c r="X25"/>
  <c r="AF25"/>
  <c r="AC25"/>
  <c r="AB19"/>
  <c r="Y19"/>
  <c r="AE19"/>
  <c r="AH19"/>
  <c r="Z19"/>
  <c r="W19" s="1"/>
  <c r="X19"/>
  <c r="AF19"/>
  <c r="AG19"/>
  <c r="AA19"/>
  <c r="AD19"/>
  <c r="AB15"/>
  <c r="Y15"/>
  <c r="AC15"/>
  <c r="AE15"/>
  <c r="AH15"/>
  <c r="Z15"/>
  <c r="X15"/>
  <c r="AF15"/>
  <c r="AG15"/>
  <c r="AA15"/>
  <c r="AD15"/>
  <c r="Y13"/>
  <c r="AE13"/>
  <c r="X13"/>
  <c r="AD13"/>
  <c r="AF13"/>
  <c r="AB13"/>
  <c r="AH13"/>
  <c r="AG13"/>
  <c r="AA13"/>
  <c r="Z13"/>
  <c r="AC9"/>
  <c r="AE9"/>
  <c r="AG9"/>
  <c r="X9"/>
  <c r="AA9"/>
  <c r="Y9"/>
  <c r="W9" s="1"/>
  <c r="Z9"/>
  <c r="AB9"/>
  <c r="AF9"/>
  <c r="AD9"/>
  <c r="AA7"/>
  <c r="AE7"/>
  <c r="AF7"/>
  <c r="Z7"/>
  <c r="W7" s="1"/>
  <c r="X7"/>
  <c r="Y7"/>
  <c r="AB7"/>
  <c r="AD7"/>
  <c r="AG7"/>
  <c r="AC7"/>
  <c r="AD5"/>
  <c r="AC5"/>
  <c r="AE5"/>
  <c r="AA5"/>
  <c r="AB5"/>
  <c r="AF5"/>
  <c r="X5"/>
  <c r="Z5"/>
  <c r="AG5"/>
  <c r="Y5"/>
  <c r="Y28"/>
  <c r="AG28"/>
  <c r="AH28"/>
  <c r="AE28"/>
  <c r="AB28"/>
  <c r="AC28"/>
  <c r="AD28"/>
  <c r="AA28"/>
  <c r="W28" s="1"/>
  <c r="X28"/>
  <c r="AF28"/>
  <c r="Y26"/>
  <c r="AD26"/>
  <c r="X26"/>
  <c r="AC26"/>
  <c r="AE26"/>
  <c r="AG26"/>
  <c r="AA26"/>
  <c r="AF26"/>
  <c r="AH26"/>
  <c r="AB26"/>
  <c r="Z21"/>
  <c r="AH21"/>
  <c r="AE21"/>
  <c r="AG21"/>
  <c r="AF21"/>
  <c r="X21"/>
  <c r="AD21"/>
  <c r="AA21"/>
  <c r="W21" s="1"/>
  <c r="Y21"/>
  <c r="AB21"/>
  <c r="Y18"/>
  <c r="AD18"/>
  <c r="AA18"/>
  <c r="AF18"/>
  <c r="AE18"/>
  <c r="AH18"/>
  <c r="AG18"/>
  <c r="X18"/>
  <c r="AB18"/>
  <c r="Z18"/>
  <c r="W18" s="1"/>
  <c r="AD14"/>
  <c r="X14"/>
  <c r="Y14"/>
  <c r="Z14"/>
  <c r="AB14"/>
  <c r="AE14"/>
  <c r="AF14"/>
  <c r="AG14"/>
  <c r="AA14"/>
  <c r="AH14"/>
  <c r="AB12"/>
  <c r="AD12"/>
  <c r="Z12"/>
  <c r="AF12"/>
  <c r="AG12"/>
  <c r="AA12"/>
  <c r="Y12"/>
  <c r="AH12"/>
  <c r="AE12"/>
  <c r="X12"/>
  <c r="AB8"/>
  <c r="AF8"/>
  <c r="AA8"/>
  <c r="AE8"/>
  <c r="Z8"/>
  <c r="AD8"/>
  <c r="X8"/>
  <c r="AC8"/>
  <c r="AG8"/>
  <c r="Y8"/>
  <c r="Y6"/>
  <c r="AA6"/>
  <c r="W6" s="1"/>
  <c r="AG6"/>
  <c r="Z6"/>
  <c r="AB6"/>
  <c r="AE6"/>
  <c r="X6"/>
  <c r="AD6"/>
  <c r="AF6"/>
  <c r="AC6"/>
  <c r="Z31"/>
  <c r="W31" s="1"/>
  <c r="AC22"/>
  <c r="W22"/>
  <c r="G53" i="1" s="1"/>
  <c r="Z25" i="4"/>
  <c r="W25"/>
  <c r="H56" i="1" s="1"/>
  <c r="J56" s="1"/>
  <c r="AC18" i="4"/>
  <c r="J19" i="7"/>
  <c r="U21" i="4"/>
  <c r="AC21"/>
  <c r="E52" i="1"/>
  <c r="J15" i="7"/>
  <c r="E48" i="1"/>
  <c r="U17" i="4"/>
  <c r="AC17"/>
  <c r="W17"/>
  <c r="G48" i="1" s="1"/>
  <c r="H68"/>
  <c r="J68" s="1"/>
  <c r="G68"/>
  <c r="G56"/>
  <c r="E45"/>
  <c r="U14" i="4"/>
  <c r="AC14"/>
  <c r="W14"/>
  <c r="G45" i="1" s="1"/>
  <c r="J12" i="7"/>
  <c r="U12" i="4"/>
  <c r="AC12"/>
  <c r="W12"/>
  <c r="G43" i="1" s="1"/>
  <c r="E43"/>
  <c r="U10" i="4"/>
  <c r="AH10"/>
  <c r="W10"/>
  <c r="H41" i="1" s="1"/>
  <c r="J41" s="1"/>
  <c r="E41"/>
  <c r="U8" i="4"/>
  <c r="AH8"/>
  <c r="W8"/>
  <c r="H39" i="1" s="1"/>
  <c r="J39" s="1"/>
  <c r="E39"/>
  <c r="E37"/>
  <c r="U6" i="4"/>
  <c r="AH6"/>
  <c r="J21" i="7"/>
  <c r="E54" i="1"/>
  <c r="U23" i="4"/>
  <c r="AC23"/>
  <c r="E51" i="1"/>
  <c r="J18" i="7"/>
  <c r="U20" i="4"/>
  <c r="AC20"/>
  <c r="H60" i="1"/>
  <c r="J60" s="1"/>
  <c r="G60"/>
  <c r="E44"/>
  <c r="U13" i="4"/>
  <c r="AC13"/>
  <c r="W13" s="1"/>
  <c r="E42" i="1"/>
  <c r="U11" i="4"/>
  <c r="AC11"/>
  <c r="E40" i="1"/>
  <c r="U9" i="4"/>
  <c r="AH9"/>
  <c r="E38" i="1"/>
  <c r="U7" i="4"/>
  <c r="AH7"/>
  <c r="U5"/>
  <c r="AH5"/>
  <c r="W5"/>
  <c r="G36" i="1" s="1"/>
  <c r="E36"/>
  <c r="J42" i="7"/>
  <c r="E75" i="1"/>
  <c r="U44" i="4"/>
  <c r="Z44"/>
  <c r="E73" i="1"/>
  <c r="J40" i="7"/>
  <c r="U42" i="4"/>
  <c r="Z42"/>
  <c r="E71" i="1"/>
  <c r="U40" i="4"/>
  <c r="Z40"/>
  <c r="J38" i="7"/>
  <c r="E69" i="1"/>
  <c r="U38" i="4"/>
  <c r="Z38"/>
  <c r="W38"/>
  <c r="G69" i="1" s="1"/>
  <c r="J36" i="7"/>
  <c r="E67" i="1"/>
  <c r="U36" i="4"/>
  <c r="Z36"/>
  <c r="W36" s="1"/>
  <c r="J34" i="7"/>
  <c r="J32"/>
  <c r="E65" i="1"/>
  <c r="U34" i="4"/>
  <c r="Z34"/>
  <c r="W34" s="1"/>
  <c r="E63" i="1"/>
  <c r="J30" i="7"/>
  <c r="U32" i="4"/>
  <c r="Z32"/>
  <c r="W32"/>
  <c r="G63" i="1" s="1"/>
  <c r="E61"/>
  <c r="J28" i="7"/>
  <c r="U30" i="4"/>
  <c r="Z30"/>
  <c r="W30" s="1"/>
  <c r="E59" i="1"/>
  <c r="J26" i="7"/>
  <c r="U28" i="4"/>
  <c r="Z28"/>
  <c r="E57" i="1"/>
  <c r="J24" i="7"/>
  <c r="U26" i="4"/>
  <c r="Z26"/>
  <c r="W26" s="1"/>
  <c r="J22" i="7"/>
  <c r="U24" i="4"/>
  <c r="AC24"/>
  <c r="E55" i="1"/>
  <c r="U19" i="4"/>
  <c r="AC19"/>
  <c r="E50" i="1"/>
  <c r="J17" i="7"/>
  <c r="J14"/>
  <c r="U16" i="4"/>
  <c r="AC16"/>
  <c r="E47" i="1"/>
  <c r="W15" i="4"/>
  <c r="H46" i="1" s="1"/>
  <c r="J46" s="1"/>
  <c r="H63"/>
  <c r="J63" s="1"/>
  <c r="H36"/>
  <c r="J36" s="1"/>
  <c r="G39"/>
  <c r="H43"/>
  <c r="J43" s="1"/>
  <c r="G46"/>
  <c r="H441" l="1"/>
  <c r="J441" s="1"/>
  <c r="G441"/>
  <c r="G445"/>
  <c r="H445"/>
  <c r="J445" s="1"/>
  <c r="G454"/>
  <c r="H454"/>
  <c r="J454" s="1"/>
  <c r="H464"/>
  <c r="J464" s="1"/>
  <c r="G464"/>
  <c r="H472"/>
  <c r="J472" s="1"/>
  <c r="G472"/>
  <c r="G489"/>
  <c r="H489"/>
  <c r="J489" s="1"/>
  <c r="H331"/>
  <c r="J331" s="1"/>
  <c r="G331"/>
  <c r="H67"/>
  <c r="J67" s="1"/>
  <c r="G67"/>
  <c r="G37"/>
  <c r="H37"/>
  <c r="J37" s="1"/>
  <c r="H49"/>
  <c r="J49" s="1"/>
  <c r="G49"/>
  <c r="G52"/>
  <c r="H52"/>
  <c r="J52" s="1"/>
  <c r="G59"/>
  <c r="H59"/>
  <c r="J59" s="1"/>
  <c r="G38"/>
  <c r="H38"/>
  <c r="J38" s="1"/>
  <c r="G40"/>
  <c r="H40"/>
  <c r="J40" s="1"/>
  <c r="H50"/>
  <c r="J50" s="1"/>
  <c r="G50"/>
  <c r="G58"/>
  <c r="H58"/>
  <c r="J58" s="1"/>
  <c r="H440"/>
  <c r="J440" s="1"/>
  <c r="G440"/>
  <c r="H493"/>
  <c r="J493" s="1"/>
  <c r="G493"/>
  <c r="H496"/>
  <c r="J496" s="1"/>
  <c r="G496"/>
  <c r="H97"/>
  <c r="J97" s="1"/>
  <c r="G97"/>
  <c r="H65"/>
  <c r="J65" s="1"/>
  <c r="G65"/>
  <c r="G62"/>
  <c r="H62"/>
  <c r="J62" s="1"/>
  <c r="G467"/>
  <c r="H467"/>
  <c r="J467" s="1"/>
  <c r="H57"/>
  <c r="J57" s="1"/>
  <c r="G57"/>
  <c r="G61"/>
  <c r="H61"/>
  <c r="J61" s="1"/>
  <c r="H55"/>
  <c r="J55" s="1"/>
  <c r="G55"/>
  <c r="H42"/>
  <c r="J42" s="1"/>
  <c r="G42"/>
  <c r="H47"/>
  <c r="J47" s="1"/>
  <c r="G47"/>
  <c r="H54"/>
  <c r="J54" s="1"/>
  <c r="G54"/>
  <c r="H70"/>
  <c r="J70" s="1"/>
  <c r="G70"/>
  <c r="H72"/>
  <c r="J72" s="1"/>
  <c r="G72"/>
  <c r="H74"/>
  <c r="J74" s="1"/>
  <c r="G74"/>
  <c r="H71"/>
  <c r="J71" s="1"/>
  <c r="G71"/>
  <c r="H73"/>
  <c r="J73" s="1"/>
  <c r="G73"/>
  <c r="H75"/>
  <c r="J75" s="1"/>
  <c r="G75"/>
  <c r="H471"/>
  <c r="J471" s="1"/>
  <c r="G471"/>
  <c r="G473"/>
  <c r="H473"/>
  <c r="J473" s="1"/>
  <c r="G475"/>
  <c r="H475"/>
  <c r="J475" s="1"/>
  <c r="H480"/>
  <c r="J480" s="1"/>
  <c r="G480"/>
  <c r="H485"/>
  <c r="J485" s="1"/>
  <c r="G485"/>
  <c r="H490"/>
  <c r="J490" s="1"/>
  <c r="G490"/>
  <c r="H495"/>
  <c r="J495" s="1"/>
  <c r="G495"/>
  <c r="G497"/>
  <c r="H497"/>
  <c r="J497" s="1"/>
  <c r="H478"/>
  <c r="J478" s="1"/>
  <c r="G478"/>
  <c r="G405"/>
  <c r="H405"/>
  <c r="J405" s="1"/>
  <c r="G409"/>
  <c r="H409"/>
  <c r="J409" s="1"/>
  <c r="H417"/>
  <c r="J417" s="1"/>
  <c r="G417"/>
  <c r="W364" i="4"/>
  <c r="G44" i="1"/>
  <c r="H44"/>
  <c r="J44" s="1"/>
  <c r="H462"/>
  <c r="J462" s="1"/>
  <c r="G462"/>
  <c r="H484"/>
  <c r="J484" s="1"/>
  <c r="G484"/>
  <c r="H498"/>
  <c r="J498" s="1"/>
  <c r="G498"/>
  <c r="H292"/>
  <c r="J292" s="1"/>
  <c r="G292"/>
  <c r="Y376" i="4"/>
  <c r="W376" s="1"/>
  <c r="AD376"/>
  <c r="AG376"/>
  <c r="Z376"/>
  <c r="AB376"/>
  <c r="AC376"/>
  <c r="AF376"/>
  <c r="AA376"/>
  <c r="AE376"/>
  <c r="AH376"/>
  <c r="AA368"/>
  <c r="Z368"/>
  <c r="AC368"/>
  <c r="AH368"/>
  <c r="AG368"/>
  <c r="AB368"/>
  <c r="Y368"/>
  <c r="AF368"/>
  <c r="AE368"/>
  <c r="AD368"/>
  <c r="X368"/>
  <c r="W368" s="1"/>
  <c r="AD365"/>
  <c r="Y365"/>
  <c r="AH365"/>
  <c r="AC365"/>
  <c r="AG365"/>
  <c r="Z365"/>
  <c r="AA365"/>
  <c r="AE365"/>
  <c r="AB361"/>
  <c r="Y361"/>
  <c r="AF361"/>
  <c r="AC361"/>
  <c r="AE361"/>
  <c r="Z361"/>
  <c r="X361"/>
  <c r="AD361"/>
  <c r="X355"/>
  <c r="AC355"/>
  <c r="AH355"/>
  <c r="Z355"/>
  <c r="AE355"/>
  <c r="AB355"/>
  <c r="AG355"/>
  <c r="Y355"/>
  <c r="AD355"/>
  <c r="AA355"/>
  <c r="AF355"/>
  <c r="X343"/>
  <c r="AG343"/>
  <c r="Y343"/>
  <c r="AB343"/>
  <c r="AA343"/>
  <c r="AD343"/>
  <c r="AC343"/>
  <c r="AF343"/>
  <c r="Z343"/>
  <c r="AE343"/>
  <c r="AH343"/>
  <c r="AF35"/>
  <c r="AC35"/>
  <c r="AD35"/>
  <c r="AA35"/>
  <c r="AB35"/>
  <c r="Y35"/>
  <c r="AG35"/>
  <c r="X35"/>
  <c r="AE35"/>
  <c r="Y20"/>
  <c r="X20"/>
  <c r="AE20"/>
  <c r="AA20"/>
  <c r="AF20"/>
  <c r="J467" i="7"/>
  <c r="U469" i="4"/>
  <c r="J463" i="7"/>
  <c r="U465" i="4"/>
  <c r="J459" i="7"/>
  <c r="U461" i="4"/>
  <c r="J455" i="7"/>
  <c r="U457" i="4"/>
  <c r="U453"/>
  <c r="J451" i="7"/>
  <c r="J447"/>
  <c r="U449" i="4"/>
  <c r="J443" i="7"/>
  <c r="U445" i="4"/>
  <c r="J439" i="7"/>
  <c r="U441" i="4"/>
  <c r="U437"/>
  <c r="J435" i="7"/>
  <c r="J431"/>
  <c r="U433" i="4"/>
  <c r="J427" i="7"/>
  <c r="U429" i="4"/>
  <c r="J423" i="7"/>
  <c r="U425" i="4"/>
  <c r="U421"/>
  <c r="J419" i="7"/>
  <c r="U405" i="4"/>
  <c r="J403" i="7"/>
  <c r="J399"/>
  <c r="U401" i="4"/>
  <c r="J395" i="7"/>
  <c r="U397" i="4"/>
  <c r="J391" i="7"/>
  <c r="U393" i="4"/>
  <c r="J387" i="7"/>
  <c r="U389" i="4"/>
  <c r="U385"/>
  <c r="J383" i="7"/>
  <c r="U382" i="4"/>
  <c r="J380" i="7"/>
  <c r="J376"/>
  <c r="U378" i="4"/>
  <c r="J300" i="7"/>
  <c r="U302" i="4"/>
  <c r="U231"/>
  <c r="J229" i="7"/>
  <c r="U224" i="4"/>
  <c r="J222" i="7"/>
  <c r="U221" i="4"/>
  <c r="J219" i="7"/>
  <c r="J216"/>
  <c r="U218" i="4"/>
  <c r="U118"/>
  <c r="J116" i="7"/>
  <c r="J112"/>
  <c r="U114" i="4"/>
  <c r="U50"/>
  <c r="J48" i="7"/>
  <c r="U31" i="4"/>
  <c r="J29" i="7"/>
  <c r="H45" i="1"/>
  <c r="J45" s="1"/>
  <c r="H69"/>
  <c r="J69" s="1"/>
  <c r="H53"/>
  <c r="J53" s="1"/>
  <c r="G366"/>
  <c r="H106"/>
  <c r="J106" s="1"/>
  <c r="G132"/>
  <c r="H308"/>
  <c r="J308" s="1"/>
  <c r="H442"/>
  <c r="J442" s="1"/>
  <c r="G483"/>
  <c r="H470"/>
  <c r="J470" s="1"/>
  <c r="G466"/>
  <c r="G99"/>
  <c r="G353"/>
  <c r="W455" i="4"/>
  <c r="W486"/>
  <c r="W418"/>
  <c r="W424"/>
  <c r="W437"/>
  <c r="W443"/>
  <c r="H80" i="1"/>
  <c r="J80" s="1"/>
  <c r="G92"/>
  <c r="H144"/>
  <c r="J144" s="1"/>
  <c r="G214"/>
  <c r="G82"/>
  <c r="H90"/>
  <c r="J90" s="1"/>
  <c r="W354" i="4"/>
  <c r="W365"/>
  <c r="W474"/>
  <c r="W366"/>
  <c r="W392"/>
  <c r="G286" i="1"/>
  <c r="H286"/>
  <c r="J286" s="1"/>
  <c r="H170"/>
  <c r="J170" s="1"/>
  <c r="G170"/>
  <c r="H205"/>
  <c r="J205" s="1"/>
  <c r="G205"/>
  <c r="W360" i="4"/>
  <c r="G41" i="1"/>
  <c r="H48"/>
  <c r="J48" s="1"/>
  <c r="G491"/>
  <c r="H131"/>
  <c r="J131" s="1"/>
  <c r="H137"/>
  <c r="J137" s="1"/>
  <c r="W425" i="4"/>
  <c r="H408" i="1"/>
  <c r="J408" s="1"/>
  <c r="H84"/>
  <c r="J84" s="1"/>
  <c r="H140"/>
  <c r="J140" s="1"/>
  <c r="G192"/>
  <c r="H202"/>
  <c r="J202" s="1"/>
  <c r="G230"/>
  <c r="G154"/>
  <c r="H143"/>
  <c r="J143" s="1"/>
  <c r="H195"/>
  <c r="J195" s="1"/>
  <c r="W78" i="4"/>
  <c r="W451"/>
  <c r="W470"/>
  <c r="W146"/>
  <c r="W72"/>
  <c r="W76"/>
  <c r="W92"/>
  <c r="W104"/>
  <c r="W188"/>
  <c r="W212"/>
  <c r="W228"/>
  <c r="W232"/>
  <c r="W336"/>
  <c r="G98" i="1"/>
  <c r="H98"/>
  <c r="J98" s="1"/>
  <c r="H184"/>
  <c r="J184" s="1"/>
  <c r="G184"/>
  <c r="G163"/>
  <c r="H163"/>
  <c r="J163" s="1"/>
  <c r="H185"/>
  <c r="J185" s="1"/>
  <c r="H401"/>
  <c r="J401" s="1"/>
  <c r="G453"/>
  <c r="W468" i="4"/>
  <c r="W480"/>
  <c r="H104" i="1"/>
  <c r="J104" s="1"/>
  <c r="G148"/>
  <c r="G174"/>
  <c r="H146"/>
  <c r="J146" s="1"/>
  <c r="H320"/>
  <c r="J320" s="1"/>
  <c r="W369" i="4"/>
  <c r="W397"/>
  <c r="W416"/>
  <c r="W428"/>
  <c r="W373"/>
  <c r="W387"/>
  <c r="AC472"/>
  <c r="AH472"/>
  <c r="Y472"/>
  <c r="AD472"/>
  <c r="X472"/>
  <c r="Z472"/>
  <c r="AE472"/>
  <c r="AF472"/>
  <c r="AA463"/>
  <c r="AB463"/>
  <c r="Y463"/>
  <c r="W463" s="1"/>
  <c r="AF463"/>
  <c r="AC334"/>
  <c r="AH334"/>
  <c r="Y334"/>
  <c r="AD334"/>
  <c r="AG334"/>
  <c r="Z334"/>
  <c r="X334"/>
  <c r="W334" s="1"/>
  <c r="AE334"/>
  <c r="AA334"/>
  <c r="AF334"/>
  <c r="AD311"/>
  <c r="AA311"/>
  <c r="AB311"/>
  <c r="Y311"/>
  <c r="AG311"/>
  <c r="Z311"/>
  <c r="AH311"/>
  <c r="AE311"/>
  <c r="AG302"/>
  <c r="AC302"/>
  <c r="AH302"/>
  <c r="Z302"/>
  <c r="AE302"/>
  <c r="AA302"/>
  <c r="AF302"/>
  <c r="AD302"/>
  <c r="AB302"/>
  <c r="W130"/>
  <c r="W198"/>
  <c r="W478"/>
  <c r="W290"/>
  <c r="W306"/>
  <c r="W314"/>
  <c r="W351"/>
  <c r="W375"/>
  <c r="W379"/>
  <c r="W168"/>
  <c r="AC429"/>
  <c r="AH429"/>
  <c r="AG429"/>
  <c r="Z429"/>
  <c r="X426"/>
  <c r="AC426"/>
  <c r="AH426"/>
  <c r="AE426"/>
  <c r="Y426"/>
  <c r="AD426"/>
  <c r="AA426"/>
  <c r="AF426"/>
  <c r="Z426"/>
  <c r="X417"/>
  <c r="AE417"/>
  <c r="AF417"/>
  <c r="AG417"/>
  <c r="Y417"/>
  <c r="AH417"/>
  <c r="Z417"/>
  <c r="AA417"/>
  <c r="AB417"/>
  <c r="Y298"/>
  <c r="AG298"/>
  <c r="AD298"/>
  <c r="AE298"/>
  <c r="AB298"/>
  <c r="AA298"/>
  <c r="X298"/>
  <c r="W298" s="1"/>
  <c r="AF298"/>
  <c r="Z298"/>
  <c r="AC298"/>
  <c r="AC288"/>
  <c r="Z288"/>
  <c r="AH288"/>
  <c r="AA288"/>
  <c r="X288"/>
  <c r="AF288"/>
  <c r="Y288"/>
  <c r="AG288"/>
  <c r="AD288"/>
  <c r="AB286"/>
  <c r="X286"/>
  <c r="AA286"/>
  <c r="AF286"/>
  <c r="AE286"/>
  <c r="AA282"/>
  <c r="AF282"/>
  <c r="Z282"/>
  <c r="AB282"/>
  <c r="AG282"/>
  <c r="X282"/>
  <c r="AC282"/>
  <c r="AH282"/>
  <c r="Y280"/>
  <c r="AG280"/>
  <c r="AD280"/>
  <c r="AE280"/>
  <c r="AB280"/>
  <c r="AC280"/>
  <c r="Z280"/>
  <c r="AH280"/>
  <c r="X278"/>
  <c r="AE278"/>
  <c r="AB278"/>
  <c r="AA278"/>
  <c r="AG278"/>
  <c r="AC278"/>
  <c r="AH278"/>
  <c r="Y278"/>
  <c r="AD278"/>
  <c r="Z275"/>
  <c r="AH275"/>
  <c r="AE275"/>
  <c r="X275"/>
  <c r="AF275"/>
  <c r="AC275"/>
  <c r="AD275"/>
  <c r="AA275"/>
  <c r="X269"/>
  <c r="AF269"/>
  <c r="AC269"/>
  <c r="AD269"/>
  <c r="AA269"/>
  <c r="AB269"/>
  <c r="Y269"/>
  <c r="AG269"/>
  <c r="AD263"/>
  <c r="AA263"/>
  <c r="AB263"/>
  <c r="Y263"/>
  <c r="AG263"/>
  <c r="Z263"/>
  <c r="AH263"/>
  <c r="AE263"/>
  <c r="AE258"/>
  <c r="Y258"/>
  <c r="AD258"/>
  <c r="AA258"/>
  <c r="AF258"/>
  <c r="Z258"/>
  <c r="AB258"/>
  <c r="AG258"/>
  <c r="AC256"/>
  <c r="Z256"/>
  <c r="AH256"/>
  <c r="AA256"/>
  <c r="X256"/>
  <c r="AF256"/>
  <c r="Y256"/>
  <c r="AG256"/>
  <c r="AD256"/>
  <c r="X253"/>
  <c r="W253" s="1"/>
  <c r="AF253"/>
  <c r="AC253"/>
  <c r="AD253"/>
  <c r="AA253"/>
  <c r="AB253"/>
  <c r="Y253"/>
  <c r="AG253"/>
  <c r="AD247"/>
  <c r="AA247"/>
  <c r="AB247"/>
  <c r="Y247"/>
  <c r="AG247"/>
  <c r="Z247"/>
  <c r="AH247"/>
  <c r="AE247"/>
  <c r="AE220"/>
  <c r="AB220"/>
  <c r="AC220"/>
  <c r="Z220"/>
  <c r="AH220"/>
  <c r="AA220"/>
  <c r="X220"/>
  <c r="AF220"/>
  <c r="AG218"/>
  <c r="AC218"/>
  <c r="AH218"/>
  <c r="Z218"/>
  <c r="X218"/>
  <c r="AD218"/>
  <c r="AE218"/>
  <c r="Y218"/>
  <c r="AA218"/>
  <c r="AF218"/>
  <c r="Y216"/>
  <c r="W216" s="1"/>
  <c r="AG216"/>
  <c r="AD216"/>
  <c r="AE216"/>
  <c r="AB216"/>
  <c r="AC216"/>
  <c r="Z216"/>
  <c r="AH216"/>
  <c r="AC208"/>
  <c r="Z208"/>
  <c r="AH208"/>
  <c r="AA208"/>
  <c r="X208"/>
  <c r="AF208"/>
  <c r="Y208"/>
  <c r="AG208"/>
  <c r="AD208"/>
  <c r="AE202"/>
  <c r="Y202"/>
  <c r="W202" s="1"/>
  <c r="AD202"/>
  <c r="AA202"/>
  <c r="AF202"/>
  <c r="Z202"/>
  <c r="AB202"/>
  <c r="AG202"/>
  <c r="Z195"/>
  <c r="AH195"/>
  <c r="AE195"/>
  <c r="X195"/>
  <c r="AF195"/>
  <c r="AC195"/>
  <c r="AD195"/>
  <c r="AA195"/>
  <c r="Z187"/>
  <c r="AH187"/>
  <c r="AE187"/>
  <c r="X187"/>
  <c r="AF187"/>
  <c r="AC187"/>
  <c r="AD187"/>
  <c r="AA187"/>
  <c r="Z179"/>
  <c r="AH179"/>
  <c r="AE179"/>
  <c r="X179"/>
  <c r="AF179"/>
  <c r="AC179"/>
  <c r="AD179"/>
  <c r="AA179"/>
  <c r="W341"/>
  <c r="W349"/>
  <c r="W357"/>
  <c r="W292"/>
  <c r="H361" i="1"/>
  <c r="J361" s="1"/>
  <c r="G361"/>
  <c r="H136"/>
  <c r="J136" s="1"/>
  <c r="G136"/>
  <c r="AG415" i="4"/>
  <c r="Y415"/>
  <c r="AH415"/>
  <c r="Z415"/>
  <c r="AA415"/>
  <c r="AB415"/>
  <c r="X415"/>
  <c r="AC415"/>
  <c r="AD415"/>
  <c r="AB406"/>
  <c r="X406"/>
  <c r="Y406"/>
  <c r="AD406"/>
  <c r="AE406"/>
  <c r="AF406"/>
  <c r="Z406"/>
  <c r="AA406"/>
  <c r="AG406"/>
  <c r="X403"/>
  <c r="AA403"/>
  <c r="AH403"/>
  <c r="Z403"/>
  <c r="AC403"/>
  <c r="AB403"/>
  <c r="AE403"/>
  <c r="AD403"/>
  <c r="Z398"/>
  <c r="W398" s="1"/>
  <c r="AE398"/>
  <c r="AG398"/>
  <c r="AA398"/>
  <c r="AF398"/>
  <c r="AC398"/>
  <c r="AH398"/>
  <c r="AB398"/>
  <c r="AE394"/>
  <c r="AD394"/>
  <c r="AG394"/>
  <c r="Y394"/>
  <c r="W394" s="1"/>
  <c r="AC389"/>
  <c r="AD389"/>
  <c r="AG389"/>
  <c r="AH389"/>
  <c r="AE383"/>
  <c r="AB383"/>
  <c r="W383" s="1"/>
  <c r="AF383"/>
  <c r="X165"/>
  <c r="W165" s="1"/>
  <c r="AF165"/>
  <c r="AC165"/>
  <c r="AD165"/>
  <c r="AA165"/>
  <c r="AB165"/>
  <c r="Y165"/>
  <c r="AG165"/>
  <c r="X149"/>
  <c r="AF149"/>
  <c r="AC149"/>
  <c r="AD149"/>
  <c r="AA149"/>
  <c r="AB149"/>
  <c r="Y149"/>
  <c r="AG149"/>
  <c r="X141"/>
  <c r="AF141"/>
  <c r="AC141"/>
  <c r="AD141"/>
  <c r="AA141"/>
  <c r="AB141"/>
  <c r="Y141"/>
  <c r="AG141"/>
  <c r="X133"/>
  <c r="AF133"/>
  <c r="AC133"/>
  <c r="AD133"/>
  <c r="AA133"/>
  <c r="AB133"/>
  <c r="Y133"/>
  <c r="AG133"/>
  <c r="AD127"/>
  <c r="AA127"/>
  <c r="AB127"/>
  <c r="Y127"/>
  <c r="AG127"/>
  <c r="Z127"/>
  <c r="AH127"/>
  <c r="AE127"/>
  <c r="X125"/>
  <c r="AF125"/>
  <c r="AC125"/>
  <c r="AD125"/>
  <c r="AA125"/>
  <c r="AB125"/>
  <c r="Y125"/>
  <c r="AG125"/>
  <c r="AD111"/>
  <c r="AA111"/>
  <c r="AB111"/>
  <c r="Y111"/>
  <c r="AG111"/>
  <c r="Z111"/>
  <c r="AH111"/>
  <c r="AE111"/>
  <c r="Z99"/>
  <c r="AH99"/>
  <c r="AE99"/>
  <c r="X99"/>
  <c r="AF99"/>
  <c r="AC99"/>
  <c r="AD99"/>
  <c r="AA99"/>
  <c r="AC90"/>
  <c r="AH90"/>
  <c r="AB90"/>
  <c r="Y90"/>
  <c r="AD90"/>
  <c r="X90"/>
  <c r="Z90"/>
  <c r="AE90"/>
  <c r="Y88"/>
  <c r="AG88"/>
  <c r="AD88"/>
  <c r="AE88"/>
  <c r="AB88"/>
  <c r="AC88"/>
  <c r="Z88"/>
  <c r="AH88"/>
  <c r="Z83"/>
  <c r="AH83"/>
  <c r="AE83"/>
  <c r="X83"/>
  <c r="AF83"/>
  <c r="AC83"/>
  <c r="AD83"/>
  <c r="AA83"/>
  <c r="AC64"/>
  <c r="Z64"/>
  <c r="AH64"/>
  <c r="AA64"/>
  <c r="X64"/>
  <c r="AF64"/>
  <c r="Y64"/>
  <c r="AG64"/>
  <c r="AD64"/>
  <c r="AD55"/>
  <c r="AA55"/>
  <c r="AB55"/>
  <c r="Y55"/>
  <c r="AG55"/>
  <c r="Z55"/>
  <c r="AH55"/>
  <c r="AE55"/>
  <c r="W182"/>
  <c r="W342"/>
  <c r="W346"/>
  <c r="W162"/>
  <c r="W33"/>
  <c r="W135"/>
  <c r="W147"/>
  <c r="W173"/>
  <c r="W227"/>
  <c r="W267"/>
  <c r="W291"/>
  <c r="W307"/>
  <c r="W323"/>
  <c r="W327"/>
  <c r="AC432"/>
  <c r="AH432"/>
  <c r="Z432"/>
  <c r="Z430"/>
  <c r="AG430"/>
  <c r="Y430"/>
  <c r="AD430"/>
  <c r="AA408"/>
  <c r="AC408"/>
  <c r="AH408"/>
  <c r="Z408"/>
  <c r="W408" s="1"/>
  <c r="Z404"/>
  <c r="AC404"/>
  <c r="AH404"/>
  <c r="AE380"/>
  <c r="AB380"/>
  <c r="AA380"/>
  <c r="X380"/>
  <c r="AF380"/>
  <c r="AC372"/>
  <c r="Z372"/>
  <c r="AH372"/>
  <c r="Y372"/>
  <c r="AG372"/>
  <c r="AD372"/>
  <c r="AE352"/>
  <c r="AB352"/>
  <c r="AG326"/>
  <c r="AC326"/>
  <c r="AH326"/>
  <c r="Z326"/>
  <c r="Z318"/>
  <c r="AG318"/>
  <c r="Y318"/>
  <c r="AD318"/>
  <c r="Z270"/>
  <c r="AG270"/>
  <c r="Y270"/>
  <c r="W270" s="1"/>
  <c r="AD270"/>
  <c r="Y254"/>
  <c r="AD254"/>
  <c r="Z254"/>
  <c r="AC254"/>
  <c r="AH254"/>
  <c r="AB242"/>
  <c r="X242"/>
  <c r="AA242"/>
  <c r="AF242"/>
  <c r="AC122"/>
  <c r="Z122"/>
  <c r="AH122"/>
  <c r="AA122"/>
  <c r="X122"/>
  <c r="AF122"/>
  <c r="AE122"/>
  <c r="AB122"/>
  <c r="AC62"/>
  <c r="Z62"/>
  <c r="AH62"/>
  <c r="Y62"/>
  <c r="AG62"/>
  <c r="AD62"/>
  <c r="W413"/>
  <c r="W395"/>
  <c r="AA400"/>
  <c r="X400"/>
  <c r="AF400"/>
  <c r="AE400"/>
  <c r="AB400"/>
  <c r="AH396"/>
  <c r="AC396"/>
  <c r="W396" s="1"/>
  <c r="AE358"/>
  <c r="AB358"/>
  <c r="W358" s="1"/>
  <c r="X344"/>
  <c r="AA344"/>
  <c r="AF344"/>
  <c r="AC294"/>
  <c r="AH294"/>
  <c r="Y294"/>
  <c r="AD294"/>
  <c r="AG294"/>
  <c r="AH108"/>
  <c r="Z108"/>
  <c r="W108" s="1"/>
  <c r="AF160"/>
  <c r="X160"/>
  <c r="AA160"/>
  <c r="AF176"/>
  <c r="X176"/>
  <c r="AA176"/>
  <c r="AB184"/>
  <c r="W184" s="1"/>
  <c r="AE184"/>
  <c r="AF192"/>
  <c r="X192"/>
  <c r="W192" s="1"/>
  <c r="AA192"/>
  <c r="AB200"/>
  <c r="W200" s="1"/>
  <c r="AE200"/>
  <c r="AD244"/>
  <c r="AG244"/>
  <c r="Y244"/>
  <c r="AF272"/>
  <c r="X272"/>
  <c r="AA272"/>
  <c r="AF308"/>
  <c r="X308"/>
  <c r="AA308"/>
  <c r="AD312"/>
  <c r="AG312"/>
  <c r="Y312"/>
  <c r="AB316"/>
  <c r="W316" s="1"/>
  <c r="AE316"/>
  <c r="AF324"/>
  <c r="X324"/>
  <c r="AA324"/>
  <c r="AD328"/>
  <c r="AG328"/>
  <c r="Y328"/>
  <c r="AG332"/>
  <c r="X332"/>
  <c r="AD340"/>
  <c r="Y340"/>
  <c r="W340" s="1"/>
  <c r="AA352"/>
  <c r="AH364"/>
  <c r="AE372"/>
  <c r="AG380"/>
  <c r="AD404"/>
  <c r="AG408"/>
  <c r="Y432"/>
  <c r="X62"/>
  <c r="AG122"/>
  <c r="AG254"/>
  <c r="AD326"/>
  <c r="AA432"/>
  <c r="Y388"/>
  <c r="AG388"/>
  <c r="AD388"/>
  <c r="AC388"/>
  <c r="Z388"/>
  <c r="AH388"/>
  <c r="AA356"/>
  <c r="W356" s="1"/>
  <c r="AF356"/>
  <c r="Y348"/>
  <c r="W348" s="1"/>
  <c r="AD348"/>
  <c r="AG348"/>
  <c r="AA310"/>
  <c r="X310"/>
  <c r="W310" s="1"/>
  <c r="AF310"/>
  <c r="Y310"/>
  <c r="AG310"/>
  <c r="AD310"/>
  <c r="AC310"/>
  <c r="Z310"/>
  <c r="AH310"/>
  <c r="AE262"/>
  <c r="AA262"/>
  <c r="AF262"/>
  <c r="X262"/>
  <c r="AC246"/>
  <c r="AH246"/>
  <c r="Y246"/>
  <c r="AD246"/>
  <c r="AG246"/>
  <c r="AG238"/>
  <c r="AC238"/>
  <c r="AH238"/>
  <c r="Z238"/>
  <c r="W238" s="1"/>
  <c r="Y234"/>
  <c r="AD234"/>
  <c r="Z234"/>
  <c r="AC234"/>
  <c r="AH234"/>
  <c r="AB222"/>
  <c r="X222"/>
  <c r="AA222"/>
  <c r="AF222"/>
  <c r="AE166"/>
  <c r="AA166"/>
  <c r="AF166"/>
  <c r="X166"/>
  <c r="AB150"/>
  <c r="X150"/>
  <c r="AA150"/>
  <c r="AF150"/>
  <c r="AG142"/>
  <c r="AC142"/>
  <c r="AH142"/>
  <c r="Z142"/>
  <c r="AA134"/>
  <c r="AF134"/>
  <c r="AB134"/>
  <c r="AE134"/>
  <c r="AB118"/>
  <c r="X118"/>
  <c r="AA118"/>
  <c r="AF118"/>
  <c r="X114"/>
  <c r="AE114"/>
  <c r="AB114"/>
  <c r="AC102"/>
  <c r="AH102"/>
  <c r="Y102"/>
  <c r="AD102"/>
  <c r="W102" s="1"/>
  <c r="AG102"/>
  <c r="Z58"/>
  <c r="AC58"/>
  <c r="AH58"/>
  <c r="AC46"/>
  <c r="Z46"/>
  <c r="AH46"/>
  <c r="Y46"/>
  <c r="W46" s="1"/>
  <c r="AG46"/>
  <c r="AD46"/>
  <c r="AH160"/>
  <c r="Z160"/>
  <c r="AH176"/>
  <c r="Z176"/>
  <c r="AD184"/>
  <c r="AG184"/>
  <c r="AH192"/>
  <c r="Z192"/>
  <c r="AD200"/>
  <c r="AG200"/>
  <c r="AF244"/>
  <c r="X244"/>
  <c r="AH272"/>
  <c r="Z272"/>
  <c r="AH308"/>
  <c r="Z308"/>
  <c r="AF312"/>
  <c r="X312"/>
  <c r="W312" s="1"/>
  <c r="AD316"/>
  <c r="AG316"/>
  <c r="AH324"/>
  <c r="Z324"/>
  <c r="AF328"/>
  <c r="X328"/>
  <c r="W328" s="1"/>
  <c r="AD332"/>
  <c r="Z332"/>
  <c r="AH340"/>
  <c r="X352"/>
  <c r="X372"/>
  <c r="Z380"/>
  <c r="AD408"/>
  <c r="AG432"/>
  <c r="AB62"/>
  <c r="AD122"/>
  <c r="AC270"/>
  <c r="W419"/>
  <c r="G371" i="1" l="1"/>
  <c r="H371"/>
  <c r="J371" s="1"/>
  <c r="H414"/>
  <c r="J414" s="1"/>
  <c r="G414"/>
  <c r="G247"/>
  <c r="H247"/>
  <c r="J247" s="1"/>
  <c r="H133"/>
  <c r="J133" s="1"/>
  <c r="G133"/>
  <c r="H389"/>
  <c r="J389" s="1"/>
  <c r="G389"/>
  <c r="H215"/>
  <c r="J215" s="1"/>
  <c r="G215"/>
  <c r="H301"/>
  <c r="J301" s="1"/>
  <c r="G301"/>
  <c r="G425"/>
  <c r="H425"/>
  <c r="J425" s="1"/>
  <c r="H233"/>
  <c r="J233" s="1"/>
  <c r="G233"/>
  <c r="G347"/>
  <c r="H347"/>
  <c r="J347" s="1"/>
  <c r="H407"/>
  <c r="J407" s="1"/>
  <c r="G407"/>
  <c r="H231"/>
  <c r="J231" s="1"/>
  <c r="G231"/>
  <c r="H439"/>
  <c r="J439" s="1"/>
  <c r="G439"/>
  <c r="G429"/>
  <c r="H429"/>
  <c r="J429" s="1"/>
  <c r="G341"/>
  <c r="H341"/>
  <c r="J341" s="1"/>
  <c r="G178"/>
  <c r="H178"/>
  <c r="J178" s="1"/>
  <c r="H380"/>
  <c r="J380" s="1"/>
  <c r="G380"/>
  <c r="H365"/>
  <c r="J365" s="1"/>
  <c r="G365"/>
  <c r="G243"/>
  <c r="H243"/>
  <c r="J243" s="1"/>
  <c r="G177"/>
  <c r="H177"/>
  <c r="J177" s="1"/>
  <c r="H397"/>
  <c r="J397" s="1"/>
  <c r="G397"/>
  <c r="G396"/>
  <c r="H396"/>
  <c r="J396" s="1"/>
  <c r="H395"/>
  <c r="J395" s="1"/>
  <c r="G395"/>
  <c r="H450"/>
  <c r="J450" s="1"/>
  <c r="G450"/>
  <c r="H426"/>
  <c r="J426" s="1"/>
  <c r="G426"/>
  <c r="H358"/>
  <c r="J358" s="1"/>
  <c r="G358"/>
  <c r="H298"/>
  <c r="J298" s="1"/>
  <c r="G298"/>
  <c r="H166"/>
  <c r="J166" s="1"/>
  <c r="G166"/>
  <c r="H373"/>
  <c r="J373" s="1"/>
  <c r="G373"/>
  <c r="H372"/>
  <c r="J372" s="1"/>
  <c r="G372"/>
  <c r="G382"/>
  <c r="H382"/>
  <c r="J382" s="1"/>
  <c r="H428"/>
  <c r="J428" s="1"/>
  <c r="G428"/>
  <c r="H499"/>
  <c r="J499" s="1"/>
  <c r="G499"/>
  <c r="H263"/>
  <c r="J263" s="1"/>
  <c r="G263"/>
  <c r="H107"/>
  <c r="J107" s="1"/>
  <c r="G107"/>
  <c r="H456"/>
  <c r="J456" s="1"/>
  <c r="G456"/>
  <c r="H385"/>
  <c r="J385" s="1"/>
  <c r="G385"/>
  <c r="H474"/>
  <c r="J474" s="1"/>
  <c r="G474"/>
  <c r="W122" i="4"/>
  <c r="W55"/>
  <c r="W133"/>
  <c r="W218"/>
  <c r="W258"/>
  <c r="W288"/>
  <c r="W372"/>
  <c r="W118"/>
  <c r="W150"/>
  <c r="W222"/>
  <c r="W262"/>
  <c r="W62"/>
  <c r="W324"/>
  <c r="W308"/>
  <c r="W176"/>
  <c r="W254"/>
  <c r="W404"/>
  <c r="W83"/>
  <c r="W99"/>
  <c r="W111"/>
  <c r="W127"/>
  <c r="W247"/>
  <c r="W256"/>
  <c r="W269"/>
  <c r="W282"/>
  <c r="W429"/>
  <c r="W302"/>
  <c r="W311"/>
  <c r="W361"/>
  <c r="H269" i="1"/>
  <c r="J269" s="1"/>
  <c r="G269"/>
  <c r="G322"/>
  <c r="H322"/>
  <c r="J322" s="1"/>
  <c r="G329"/>
  <c r="H329"/>
  <c r="J329" s="1"/>
  <c r="H321"/>
  <c r="J321" s="1"/>
  <c r="G321"/>
  <c r="H447"/>
  <c r="J447" s="1"/>
  <c r="G447"/>
  <c r="H123"/>
  <c r="J123" s="1"/>
  <c r="G123"/>
  <c r="G449"/>
  <c r="H449"/>
  <c r="J449" s="1"/>
  <c r="H338"/>
  <c r="J338" s="1"/>
  <c r="G338"/>
  <c r="H204"/>
  <c r="J204" s="1"/>
  <c r="G204"/>
  <c r="H193"/>
  <c r="J193" s="1"/>
  <c r="G193"/>
  <c r="G388"/>
  <c r="H388"/>
  <c r="J388" s="1"/>
  <c r="G410"/>
  <c r="H410"/>
  <c r="J410" s="1"/>
  <c r="H337"/>
  <c r="J337" s="1"/>
  <c r="G337"/>
  <c r="H161"/>
  <c r="J161" s="1"/>
  <c r="G161"/>
  <c r="G418"/>
  <c r="H418"/>
  <c r="J418" s="1"/>
  <c r="H459"/>
  <c r="J459" s="1"/>
  <c r="G459"/>
  <c r="G367"/>
  <c r="H367"/>
  <c r="J367" s="1"/>
  <c r="G135"/>
  <c r="H135"/>
  <c r="J135" s="1"/>
  <c r="H109"/>
  <c r="J109" s="1"/>
  <c r="G109"/>
  <c r="G391"/>
  <c r="H391"/>
  <c r="J391" s="1"/>
  <c r="G423"/>
  <c r="H423"/>
  <c r="J423" s="1"/>
  <c r="G455"/>
  <c r="H455"/>
  <c r="J455" s="1"/>
  <c r="W388" i="4"/>
  <c r="W272"/>
  <c r="W160"/>
  <c r="W64"/>
  <c r="W125"/>
  <c r="W141"/>
  <c r="W149"/>
  <c r="W426"/>
  <c r="W343"/>
  <c r="W142"/>
  <c r="W166"/>
  <c r="W234"/>
  <c r="W332"/>
  <c r="W344"/>
  <c r="W400"/>
  <c r="W242"/>
  <c r="W318"/>
  <c r="W380"/>
  <c r="W430"/>
  <c r="W90"/>
  <c r="W389"/>
  <c r="W403"/>
  <c r="W406"/>
  <c r="W415"/>
  <c r="W417"/>
  <c r="W20"/>
  <c r="W355"/>
  <c r="H343" i="1"/>
  <c r="J343" s="1"/>
  <c r="G343"/>
  <c r="G77"/>
  <c r="H77"/>
  <c r="J77" s="1"/>
  <c r="G379"/>
  <c r="H379"/>
  <c r="J379" s="1"/>
  <c r="H223"/>
  <c r="J223" s="1"/>
  <c r="G223"/>
  <c r="G377"/>
  <c r="H377"/>
  <c r="J377" s="1"/>
  <c r="H196"/>
  <c r="J196" s="1"/>
  <c r="G196"/>
  <c r="G284"/>
  <c r="H284"/>
  <c r="J284" s="1"/>
  <c r="H406"/>
  <c r="J406" s="1"/>
  <c r="G406"/>
  <c r="G494"/>
  <c r="H494"/>
  <c r="J494" s="1"/>
  <c r="H404"/>
  <c r="J404" s="1"/>
  <c r="G404"/>
  <c r="H399"/>
  <c r="J399" s="1"/>
  <c r="G399"/>
  <c r="H359"/>
  <c r="J359" s="1"/>
  <c r="G359"/>
  <c r="G387"/>
  <c r="H387"/>
  <c r="J387" s="1"/>
  <c r="G139"/>
  <c r="H139"/>
  <c r="J139" s="1"/>
  <c r="H427"/>
  <c r="J427" s="1"/>
  <c r="G427"/>
  <c r="G444"/>
  <c r="H444"/>
  <c r="J444" s="1"/>
  <c r="G354"/>
  <c r="H354"/>
  <c r="J354" s="1"/>
  <c r="H258"/>
  <c r="J258" s="1"/>
  <c r="G258"/>
  <c r="G64"/>
  <c r="H64"/>
  <c r="J64" s="1"/>
  <c r="G213"/>
  <c r="H213"/>
  <c r="J213" s="1"/>
  <c r="G323"/>
  <c r="H323"/>
  <c r="J323" s="1"/>
  <c r="H199"/>
  <c r="J199" s="1"/>
  <c r="G199"/>
  <c r="H345"/>
  <c r="J345" s="1"/>
  <c r="G345"/>
  <c r="H229"/>
  <c r="J229" s="1"/>
  <c r="G229"/>
  <c r="G400"/>
  <c r="H400"/>
  <c r="J400" s="1"/>
  <c r="H259"/>
  <c r="J259" s="1"/>
  <c r="G259"/>
  <c r="G219"/>
  <c r="H219"/>
  <c r="J219" s="1"/>
  <c r="H103"/>
  <c r="J103" s="1"/>
  <c r="G103"/>
  <c r="H482"/>
  <c r="J482" s="1"/>
  <c r="G482"/>
  <c r="H468"/>
  <c r="J468" s="1"/>
  <c r="G468"/>
  <c r="G486"/>
  <c r="H486"/>
  <c r="J486" s="1"/>
  <c r="W88" i="4"/>
  <c r="W352"/>
  <c r="W244"/>
  <c r="W58"/>
  <c r="W114"/>
  <c r="W134"/>
  <c r="W246"/>
  <c r="W432"/>
  <c r="W294"/>
  <c r="W326"/>
  <c r="W179"/>
  <c r="W187"/>
  <c r="W195"/>
  <c r="W208"/>
  <c r="W220"/>
  <c r="W263"/>
  <c r="W275"/>
  <c r="W278"/>
  <c r="W280"/>
  <c r="W286"/>
  <c r="W472"/>
  <c r="W35"/>
  <c r="H309" i="1" l="1"/>
  <c r="J309" s="1"/>
  <c r="G309"/>
  <c r="H357"/>
  <c r="J357" s="1"/>
  <c r="G357"/>
  <c r="G386"/>
  <c r="H386"/>
  <c r="J386" s="1"/>
  <c r="H437"/>
  <c r="J437" s="1"/>
  <c r="G437"/>
  <c r="H431"/>
  <c r="J431" s="1"/>
  <c r="G431"/>
  <c r="H197"/>
  <c r="J197" s="1"/>
  <c r="G197"/>
  <c r="H180"/>
  <c r="J180" s="1"/>
  <c r="G180"/>
  <c r="H191"/>
  <c r="J191" s="1"/>
  <c r="G191"/>
  <c r="H342"/>
  <c r="J342" s="1"/>
  <c r="G342"/>
  <c r="H300"/>
  <c r="J300" s="1"/>
  <c r="G300"/>
  <c r="H142"/>
  <c r="J142" s="1"/>
  <c r="G142"/>
  <c r="H285"/>
  <c r="J285" s="1"/>
  <c r="G285"/>
  <c r="H93"/>
  <c r="J93" s="1"/>
  <c r="G93"/>
  <c r="H149"/>
  <c r="J149" s="1"/>
  <c r="G149"/>
  <c r="H249"/>
  <c r="J249" s="1"/>
  <c r="G249"/>
  <c r="H311"/>
  <c r="J311" s="1"/>
  <c r="G311"/>
  <c r="G277"/>
  <c r="H277"/>
  <c r="J277" s="1"/>
  <c r="G306"/>
  <c r="H306"/>
  <c r="J306" s="1"/>
  <c r="G226"/>
  <c r="H226"/>
  <c r="J226" s="1"/>
  <c r="G325"/>
  <c r="H325"/>
  <c r="J325" s="1"/>
  <c r="H145"/>
  <c r="J145" s="1"/>
  <c r="G145"/>
  <c r="H119"/>
  <c r="J119" s="1"/>
  <c r="G119"/>
  <c r="G51"/>
  <c r="H51"/>
  <c r="J51" s="1"/>
  <c r="G434"/>
  <c r="H434"/>
  <c r="J434" s="1"/>
  <c r="H411"/>
  <c r="J411" s="1"/>
  <c r="G411"/>
  <c r="H375"/>
  <c r="J375" s="1"/>
  <c r="G375"/>
  <c r="G173"/>
  <c r="H173"/>
  <c r="J173" s="1"/>
  <c r="G172"/>
  <c r="H172"/>
  <c r="J172" s="1"/>
  <c r="H303"/>
  <c r="J303" s="1"/>
  <c r="G303"/>
  <c r="G333"/>
  <c r="H333"/>
  <c r="J333" s="1"/>
  <c r="H287"/>
  <c r="J287" s="1"/>
  <c r="G287"/>
  <c r="H130"/>
  <c r="J130" s="1"/>
  <c r="G130"/>
  <c r="H207"/>
  <c r="J207" s="1"/>
  <c r="G207"/>
  <c r="H293"/>
  <c r="J293" s="1"/>
  <c r="G293"/>
  <c r="G403"/>
  <c r="H403"/>
  <c r="J403" s="1"/>
  <c r="G164"/>
  <c r="H164"/>
  <c r="J164" s="1"/>
  <c r="G66"/>
  <c r="H66"/>
  <c r="J66" s="1"/>
  <c r="H239"/>
  <c r="J239" s="1"/>
  <c r="G239"/>
  <c r="G165"/>
  <c r="H165"/>
  <c r="J165" s="1"/>
  <c r="H383"/>
  <c r="J383" s="1"/>
  <c r="G383"/>
  <c r="H461"/>
  <c r="J461" s="1"/>
  <c r="G461"/>
  <c r="G251"/>
  <c r="H251"/>
  <c r="J251" s="1"/>
  <c r="G210"/>
  <c r="H210"/>
  <c r="J210" s="1"/>
  <c r="H275"/>
  <c r="J275" s="1"/>
  <c r="G275"/>
  <c r="G446"/>
  <c r="H446"/>
  <c r="J446" s="1"/>
  <c r="H121"/>
  <c r="J121" s="1"/>
  <c r="G121"/>
  <c r="H273"/>
  <c r="J273" s="1"/>
  <c r="G273"/>
  <c r="G265"/>
  <c r="H265"/>
  <c r="J265" s="1"/>
  <c r="H457"/>
  <c r="J457" s="1"/>
  <c r="G457"/>
  <c r="H95"/>
  <c r="J95" s="1"/>
  <c r="G95"/>
  <c r="H392"/>
  <c r="J392" s="1"/>
  <c r="G392"/>
  <c r="G313"/>
  <c r="H313"/>
  <c r="J313" s="1"/>
  <c r="G158"/>
  <c r="H158"/>
  <c r="J158" s="1"/>
  <c r="G435"/>
  <c r="H435"/>
  <c r="J435" s="1"/>
  <c r="H355"/>
  <c r="J355" s="1"/>
  <c r="G355"/>
  <c r="H181"/>
  <c r="J181" s="1"/>
  <c r="G181"/>
  <c r="G289"/>
  <c r="H289"/>
  <c r="J289" s="1"/>
  <c r="H153"/>
  <c r="J153" s="1"/>
  <c r="G153"/>
  <c r="H317"/>
  <c r="J317" s="1"/>
  <c r="G317"/>
  <c r="G294"/>
  <c r="H294"/>
  <c r="J294" s="1"/>
  <c r="H218"/>
  <c r="J218" s="1"/>
  <c r="G218"/>
  <c r="H463"/>
  <c r="J463" s="1"/>
  <c r="G463"/>
  <c r="G89"/>
  <c r="H89"/>
  <c r="J89" s="1"/>
  <c r="H448"/>
  <c r="J448" s="1"/>
  <c r="G448"/>
  <c r="H420"/>
  <c r="J420" s="1"/>
  <c r="G420"/>
  <c r="H349"/>
  <c r="J349" s="1"/>
  <c r="G349"/>
  <c r="H363"/>
  <c r="J363" s="1"/>
  <c r="G363"/>
  <c r="H374"/>
  <c r="J374" s="1"/>
  <c r="G374"/>
  <c r="G156"/>
  <c r="H156"/>
  <c r="J156" s="1"/>
  <c r="H419"/>
  <c r="J419" s="1"/>
  <c r="G419"/>
  <c r="G460"/>
  <c r="H460"/>
  <c r="J460" s="1"/>
  <c r="G278"/>
  <c r="H278"/>
  <c r="J278" s="1"/>
  <c r="H114"/>
  <c r="J114" s="1"/>
  <c r="G114"/>
  <c r="G339"/>
  <c r="H339"/>
  <c r="J339" s="1"/>
  <c r="G253"/>
  <c r="H253"/>
  <c r="J253" s="1"/>
  <c r="H319"/>
  <c r="J319" s="1"/>
  <c r="G319"/>
  <c r="G86"/>
  <c r="H86"/>
  <c r="J86" s="1"/>
  <c r="H27" l="1"/>
  <c r="H29"/>
</calcChain>
</file>

<file path=xl/sharedStrings.xml><?xml version="1.0" encoding="utf-8"?>
<sst xmlns="http://schemas.openxmlformats.org/spreadsheetml/2006/main" count="1850" uniqueCount="198">
  <si>
    <r>
      <rPr>
        <sz val="14"/>
        <color indexed="9"/>
        <rFont val="Helvetica 95 Black"/>
        <family val="2"/>
      </rPr>
      <t>This Section is filled out by Field Service or Sales Rep -</t>
    </r>
    <r>
      <rPr>
        <sz val="10"/>
        <color indexed="9"/>
        <rFont val="Helvetica 95 Black"/>
        <family val="2"/>
      </rPr>
      <t xml:space="preserve"> </t>
    </r>
  </si>
  <si>
    <t>Date</t>
  </si>
  <si>
    <t>Address</t>
  </si>
  <si>
    <t>City, State, Zip</t>
  </si>
  <si>
    <t>Contact Name</t>
  </si>
  <si>
    <t>Phone Number</t>
  </si>
  <si>
    <r>
      <rPr>
        <b/>
        <sz val="26"/>
        <color indexed="8"/>
        <rFont val="Helvetica 35 Thin"/>
        <family val="2"/>
      </rPr>
      <t xml:space="preserve">    </t>
    </r>
    <r>
      <rPr>
        <sz val="26"/>
        <color indexed="8"/>
        <rFont val="Helvetica 35 Thin"/>
        <family val="2"/>
      </rPr>
      <t>Service Proposal</t>
    </r>
  </si>
  <si>
    <t>Start Date of Contract:</t>
  </si>
  <si>
    <t>Number of Years:</t>
  </si>
  <si>
    <t>What Service Plan:</t>
  </si>
  <si>
    <t>Discount %:</t>
  </si>
  <si>
    <t>Billing Frequency:</t>
  </si>
  <si>
    <t>Elgible Package(s):</t>
  </si>
  <si>
    <t>Years Old:</t>
  </si>
  <si>
    <t>Model(s):</t>
  </si>
  <si>
    <t>Cost after discount:</t>
  </si>
  <si>
    <t>Email Address:</t>
  </si>
  <si>
    <t>Serial Number(s):</t>
  </si>
  <si>
    <t>Cost per unit per year:</t>
  </si>
  <si>
    <t>Total cost after discount for entire term of contract:</t>
  </si>
  <si>
    <t>Service Plan</t>
  </si>
  <si>
    <t>Number of Years</t>
  </si>
  <si>
    <t>Start Date of Contract</t>
  </si>
  <si>
    <t>Discount</t>
  </si>
  <si>
    <t>JDE Codes</t>
  </si>
  <si>
    <t>Month</t>
  </si>
  <si>
    <t>Day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</si>
  <si>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</si>
  <si>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</si>
  <si>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</si>
  <si>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</si>
  <si>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</si>
  <si>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</si>
  <si>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</si>
  <si>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</si>
  <si>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</si>
  <si>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</si>
  <si>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</si>
  <si>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</si>
  <si>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</si>
  <si>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Front</t>
  </si>
  <si>
    <t>A - Annually</t>
  </si>
  <si>
    <t>M - Monthly</t>
  </si>
  <si>
    <t>First Billing Date</t>
  </si>
  <si>
    <t>Age of unit</t>
  </si>
  <si>
    <t>1 - Premium</t>
  </si>
  <si>
    <t>2 - Complete</t>
  </si>
  <si>
    <t>3 - Standard</t>
  </si>
  <si>
    <t>Contract Pricing</t>
  </si>
  <si>
    <t>STRETCHERS</t>
  </si>
  <si>
    <t>TOS</t>
  </si>
  <si>
    <t>1 to 3 years</t>
  </si>
  <si>
    <t>4 to 6 years</t>
  </si>
  <si>
    <t>7 to 10 years</t>
  </si>
  <si>
    <t>10+ years</t>
  </si>
  <si>
    <t>PM</t>
  </si>
  <si>
    <t>Silver</t>
  </si>
  <si>
    <t>Gold</t>
  </si>
  <si>
    <t>XPRT MATTRESS</t>
  </si>
  <si>
    <t>POSITION PRO</t>
  </si>
  <si>
    <t>NONZOOM MS/CC BEDS</t>
  </si>
  <si>
    <t>ZOOM MS/CC MATERNITY BEDS</t>
  </si>
  <si>
    <t>EMS MANUAL COTS</t>
  </si>
  <si>
    <t>1 to 4 years</t>
  </si>
  <si>
    <t>5 to 7 years</t>
  </si>
  <si>
    <t>7+ years</t>
  </si>
  <si>
    <t>EMS POWER COTS</t>
  </si>
  <si>
    <t>EMS CHAIRS</t>
  </si>
  <si>
    <t>5 to 7 yeasr</t>
  </si>
  <si>
    <t>QUEBEC</t>
  </si>
  <si>
    <t>QUEBEC 2</t>
  </si>
  <si>
    <t>0190</t>
  </si>
  <si>
    <t>FL23E</t>
  </si>
  <si>
    <t>FL28</t>
  </si>
  <si>
    <t>FL27</t>
  </si>
  <si>
    <t>0660</t>
  </si>
  <si>
    <t>FL28C</t>
  </si>
  <si>
    <t>FL23</t>
  </si>
  <si>
    <t>0720</t>
  </si>
  <si>
    <t>660Z</t>
  </si>
  <si>
    <t>FL28EX</t>
  </si>
  <si>
    <t>LD304</t>
  </si>
  <si>
    <t>FL14</t>
  </si>
  <si>
    <t>0721</t>
  </si>
  <si>
    <t>1231Z</t>
  </si>
  <si>
    <t>FL23M</t>
  </si>
  <si>
    <t>FL19</t>
  </si>
  <si>
    <t>0830</t>
  </si>
  <si>
    <t>1731Z</t>
  </si>
  <si>
    <t>FL13E1</t>
  </si>
  <si>
    <t>4701</t>
  </si>
  <si>
    <t>0916</t>
  </si>
  <si>
    <t>0926</t>
  </si>
  <si>
    <t>0946</t>
  </si>
  <si>
    <t>1731</t>
  </si>
  <si>
    <t>MA204</t>
  </si>
  <si>
    <t>0965</t>
  </si>
  <si>
    <t>Fl28EX</t>
  </si>
  <si>
    <t>0737</t>
  </si>
  <si>
    <t>0738</t>
  </si>
  <si>
    <t>0735</t>
  </si>
  <si>
    <t>0921</t>
  </si>
  <si>
    <t>0920</t>
  </si>
  <si>
    <t>1060</t>
  </si>
  <si>
    <t>0361</t>
  </si>
  <si>
    <t>0978</t>
  </si>
  <si>
    <t>0966</t>
  </si>
  <si>
    <t>5010</t>
  </si>
  <si>
    <t>0736</t>
  </si>
  <si>
    <t>1066</t>
  </si>
  <si>
    <t>1007</t>
  </si>
  <si>
    <t>1025</t>
  </si>
  <si>
    <t>Model Number</t>
  </si>
  <si>
    <t>ZOOM/ELECTRIC STRETCHERS</t>
  </si>
  <si>
    <t>Matches Models</t>
  </si>
  <si>
    <t>Model</t>
  </si>
  <si>
    <t>Product Category</t>
  </si>
  <si>
    <t>Years Old</t>
  </si>
  <si>
    <t>COST</t>
  </si>
  <si>
    <t>3002</t>
  </si>
  <si>
    <t>6082</t>
  </si>
  <si>
    <t>1000</t>
  </si>
  <si>
    <t>1001</t>
  </si>
  <si>
    <t>1002</t>
  </si>
  <si>
    <t>1005</t>
  </si>
  <si>
    <t>1009</t>
  </si>
  <si>
    <t>1010</t>
  </si>
  <si>
    <t>1015</t>
  </si>
  <si>
    <t>1020</t>
  </si>
  <si>
    <t>1027</t>
  </si>
  <si>
    <t>1030</t>
  </si>
  <si>
    <t>1033</t>
  </si>
  <si>
    <t>1034</t>
  </si>
  <si>
    <t>1061</t>
  </si>
  <si>
    <t>1068</t>
  </si>
  <si>
    <t>1069</t>
  </si>
  <si>
    <t>1079</t>
  </si>
  <si>
    <t>1080</t>
  </si>
  <si>
    <t>1210</t>
  </si>
  <si>
    <t>1211</t>
  </si>
  <si>
    <t>1231</t>
  </si>
  <si>
    <t>1501</t>
  </si>
  <si>
    <t>1509</t>
  </si>
  <si>
    <t>1510</t>
  </si>
  <si>
    <t>1530</t>
  </si>
  <si>
    <t>1550</t>
  </si>
  <si>
    <t>1710</t>
  </si>
  <si>
    <t>1711</t>
  </si>
  <si>
    <t>2030</t>
  </si>
  <si>
    <t>2040</t>
  </si>
  <si>
    <t>2920</t>
  </si>
  <si>
    <t>2950</t>
  </si>
  <si>
    <t>3000</t>
  </si>
  <si>
    <t>4700</t>
  </si>
  <si>
    <t>5050</t>
  </si>
  <si>
    <t>5051</t>
  </si>
  <si>
    <t>6060</t>
  </si>
  <si>
    <t>6070</t>
  </si>
  <si>
    <t>6080</t>
  </si>
  <si>
    <t>6081</t>
  </si>
  <si>
    <t>6083</t>
  </si>
  <si>
    <t>6090</t>
  </si>
  <si>
    <t>6091</t>
  </si>
  <si>
    <t>6092</t>
  </si>
  <si>
    <t>6100</t>
  </si>
  <si>
    <t>6250</t>
  </si>
  <si>
    <t>6251</t>
  </si>
  <si>
    <t>6252</t>
  </si>
  <si>
    <t>6253</t>
  </si>
  <si>
    <t>6500</t>
  </si>
  <si>
    <t>6510</t>
  </si>
  <si>
    <r>
      <rPr>
        <sz val="14"/>
        <color indexed="9"/>
        <rFont val="Helvetica 95 Black"/>
        <family val="2"/>
      </rPr>
      <t>Fill in 2 all highlighted fields below -</t>
    </r>
    <r>
      <rPr>
        <sz val="10"/>
        <color indexed="9"/>
        <rFont val="Helvetica 95 Black"/>
        <family val="2"/>
      </rPr>
      <t xml:space="preserve"> </t>
    </r>
  </si>
  <si>
    <t>Serial#</t>
  </si>
  <si>
    <t>Service Package</t>
  </si>
  <si>
    <t>Pricing</t>
  </si>
  <si>
    <t>Contract Start</t>
  </si>
  <si>
    <t>Contract End</t>
  </si>
  <si>
    <t>User</t>
  </si>
  <si>
    <t>Duration</t>
  </si>
  <si>
    <t>Tax</t>
  </si>
  <si>
    <t>Bill Code Frequency</t>
  </si>
  <si>
    <t>Years out of War</t>
  </si>
  <si>
    <t>Site Number</t>
  </si>
  <si>
    <t>Customer PO Number</t>
  </si>
  <si>
    <t>TCLONEY</t>
  </si>
  <si>
    <t>MO</t>
  </si>
  <si>
    <t>Y</t>
  </si>
  <si>
    <t>M</t>
  </si>
  <si>
    <t>Est. Total Cost After Discount for Entire Plan:</t>
  </si>
  <si>
    <t>SLV-B</t>
  </si>
  <si>
    <t>=Beds!B54</t>
  </si>
  <si>
    <t>1 Year Est. Total Cost Before Discount:</t>
  </si>
  <si>
    <t>1169470</t>
  </si>
  <si>
    <t>Title / Department</t>
  </si>
  <si>
    <t>2140</t>
  </si>
  <si>
    <t>Month            Day</t>
  </si>
  <si>
    <t>Account Name</t>
  </si>
  <si>
    <t>Account Number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</si>
</sst>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&quot;$&quot;#,##0.00"/>
    <numFmt numFmtId="174" formatCode="mm/dd/yy;@"/>
  </numFmts>
  <fonts count="26">
    <font>
      <sz val="11"/>
      <color theme="1"/>
      <name val="Calibri"/>
      <family val="2"/>
      <scheme val="minor"/>
    </font>
    <font>
      <sz val="26"/>
      <color indexed="8"/>
      <name val="Helvetica 35 Thin"/>
      <family val="2"/>
    </font>
    <font>
      <b/>
      <sz val="26"/>
      <color indexed="8"/>
      <name val="Helvetica 35 Thin"/>
      <family val="2"/>
    </font>
    <font>
      <sz val="14"/>
      <color indexed="9"/>
      <name val="Helvetica 95 Black"/>
      <family val="2"/>
    </font>
    <font>
      <sz val="10"/>
      <color indexed="9"/>
      <name val="Helvetica 95 Black"/>
      <family val="2"/>
    </font>
    <font>
      <sz val="8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Helvetica 35 Thin"/>
      <family val="2"/>
    </font>
    <font>
      <sz val="11"/>
      <color theme="1"/>
      <name val="Helvetica 35 Thin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Helvetica 35 Thin"/>
      <family val="2"/>
    </font>
    <font>
      <b/>
      <sz val="11"/>
      <color theme="1"/>
      <name val="Helvetica 35 Thin"/>
      <family val="2"/>
    </font>
    <font>
      <sz val="26"/>
      <color theme="1"/>
      <name val="Helvetica 35 Thin"/>
      <family val="2"/>
    </font>
    <font>
      <u/>
      <sz val="10"/>
      <color theme="10"/>
      <name val="Helvetica 35 Thin"/>
      <family val="2"/>
    </font>
    <font>
      <sz val="8"/>
      <color theme="1"/>
      <name val="Helvetica 35 Thin"/>
      <family val="2"/>
    </font>
    <font>
      <sz val="10"/>
      <color theme="0"/>
      <name val="Helvetica 95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2499465926084170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9" fillId="0" borderId="0"/>
    <xf numFmtId="0" fontId="7" fillId="0" borderId="0"/>
  </cellStyleXfs>
  <cellXfs count="90">
    <xf numFmtId="0" fontId="0" fillId="0" borderId="0" xfId="0"/>
    <xf numFmtId="0" fontId="12" fillId="0" borderId="0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9" fontId="0" fillId="0" borderId="0" xfId="0" applyNumberFormat="1"/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5" applyFont="1"/>
    <xf numFmtId="49" fontId="15" fillId="0" borderId="0" xfId="5" applyNumberFormat="1" applyFont="1" applyAlignment="1">
      <alignment horizontal="center"/>
    </xf>
    <xf numFmtId="0" fontId="16" fillId="0" borderId="0" xfId="5" applyFont="1"/>
    <xf numFmtId="49" fontId="16" fillId="0" borderId="0" xfId="5" applyNumberFormat="1" applyFont="1" applyAlignment="1">
      <alignment horizontal="center"/>
    </xf>
    <xf numFmtId="0" fontId="17" fillId="0" borderId="0" xfId="5" applyFont="1"/>
    <xf numFmtId="0" fontId="18" fillId="0" borderId="0" xfId="5" applyFont="1"/>
    <xf numFmtId="0" fontId="19" fillId="0" borderId="0" xfId="5" applyFont="1" applyBorder="1"/>
    <xf numFmtId="0" fontId="18" fillId="0" borderId="3" xfId="5" applyFont="1" applyBorder="1" applyAlignment="1">
      <alignment horizontal="center"/>
    </xf>
    <xf numFmtId="165" fontId="18" fillId="0" borderId="0" xfId="5" applyNumberFormat="1" applyFont="1" applyAlignment="1">
      <alignment horizontal="center"/>
    </xf>
    <xf numFmtId="0" fontId="18" fillId="0" borderId="0" xfId="5" applyFont="1" applyAlignment="1">
      <alignment horizontal="center"/>
    </xf>
    <xf numFmtId="165" fontId="18" fillId="0" borderId="0" xfId="5" applyNumberFormat="1" applyFont="1" applyFill="1" applyBorder="1" applyAlignment="1">
      <alignment horizontal="center"/>
    </xf>
    <xf numFmtId="165" fontId="18" fillId="0" borderId="0" xfId="5" applyNumberFormat="1" applyFont="1"/>
    <xf numFmtId="49" fontId="15" fillId="0" borderId="0" xfId="5" applyNumberFormat="1" applyFont="1"/>
    <xf numFmtId="0" fontId="19" fillId="0" borderId="0" xfId="5" applyFont="1"/>
    <xf numFmtId="49" fontId="17" fillId="0" borderId="0" xfId="5" applyNumberFormat="1" applyFont="1" applyAlignment="1">
      <alignment horizontal="center"/>
    </xf>
    <xf numFmtId="49" fontId="17" fillId="0" borderId="0" xfId="5" applyNumberFormat="1" applyFont="1"/>
    <xf numFmtId="0" fontId="17" fillId="0" borderId="3" xfId="5" applyFont="1" applyBorder="1"/>
    <xf numFmtId="0" fontId="14" fillId="0" borderId="0" xfId="0" applyFont="1" applyFill="1" applyBorder="1" applyAlignment="1">
      <alignment horizontal="center"/>
    </xf>
    <xf numFmtId="49" fontId="0" fillId="0" borderId="0" xfId="0" applyNumberFormat="1"/>
    <xf numFmtId="0" fontId="12" fillId="0" borderId="0" xfId="2" applyFont="1" applyBorder="1" applyAlignment="1" applyProtection="1">
      <alignment horizontal="center"/>
    </xf>
    <xf numFmtId="0" fontId="12" fillId="0" borderId="0" xfId="2" applyFont="1" applyAlignment="1">
      <alignment horizontal="center"/>
    </xf>
    <xf numFmtId="0" fontId="0" fillId="0" borderId="0" xfId="0" applyAlignment="1"/>
    <xf numFmtId="0" fontId="12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20" fillId="0" borderId="4" xfId="2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3" fillId="0" borderId="0" xfId="1" applyFont="1" applyBorder="1" applyAlignment="1" applyProtection="1">
      <alignment horizontal="center"/>
      <protection locked="0"/>
    </xf>
    <xf numFmtId="0" fontId="24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20" fillId="0" borderId="5" xfId="2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</xf>
    <xf numFmtId="165" fontId="11" fillId="0" borderId="6" xfId="0" applyNumberFormat="1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0" applyNumberFormat="1" applyAlignment="1" applyProtection="1">
      <alignment horizontal="center"/>
      <protection locked="0"/>
    </xf>
    <xf numFmtId="0" fontId="8" fillId="0" borderId="0" xfId="0" applyFont="1" applyProtection="1"/>
    <xf numFmtId="174" fontId="8" fillId="0" borderId="0" xfId="0" applyNumberFormat="1" applyFont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4" fontId="8" fillId="0" borderId="0" xfId="0" applyNumberFormat="1" applyFont="1" applyProtection="1"/>
    <xf numFmtId="49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0" borderId="6" xfId="0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12" fillId="0" borderId="0" xfId="2" applyFont="1" applyAlignment="1" applyProtection="1">
      <alignment horizontal="center"/>
    </xf>
    <xf numFmtId="0" fontId="1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25" fillId="4" borderId="0" xfId="2" applyFont="1" applyFill="1" applyAlignment="1">
      <alignment horizontal="center"/>
    </xf>
    <xf numFmtId="0" fontId="12" fillId="0" borderId="9" xfId="2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</xf>
    <xf numFmtId="0" fontId="0" fillId="0" borderId="12" xfId="0" applyBorder="1" applyAlignment="1">
      <alignment horizontal="center"/>
    </xf>
    <xf numFmtId="49" fontId="12" fillId="0" borderId="9" xfId="2" applyNumberFormat="1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10" fillId="0" borderId="9" xfId="1" applyBorder="1" applyAlignment="1" applyProtection="1">
      <alignment horizontal="center"/>
      <protection locked="0"/>
    </xf>
    <xf numFmtId="0" fontId="20" fillId="3" borderId="18" xfId="2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4" xfId="2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4" borderId="5" xfId="2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0" fillId="3" borderId="4" xfId="2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wrapText="1"/>
    </xf>
    <xf numFmtId="165" fontId="0" fillId="0" borderId="13" xfId="0" applyNumberForma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0" fillId="0" borderId="16" xfId="2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6">
    <cellStyle name="Hyperlink" xfId="1" builtinId="8"/>
    <cellStyle name="Normal" xfId="0" builtinId="0"/>
    <cellStyle name="Normal 2" xfId="2"/>
    <cellStyle name="Normal 2 2" xfId="3"/>
    <cellStyle name="Normal 2 3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0</xdr:rowOff>
    </xdr:from>
    <xdr:to>
      <xdr:col>5</xdr:col>
      <xdr:colOff>19050</xdr:colOff>
      <xdr:row>1</xdr:row>
      <xdr:rowOff>85725</xdr:rowOff>
    </xdr:to>
    <xdr:pic>
      <xdr:nvPicPr>
        <xdr:cNvPr id="1119" name="Picture 34" descr="STRYKER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0"/>
          <a:ext cx="2133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30" zoomScaleNormal="130" workbookViewId="0">
      <selection activeCell="M33" sqref="M33"/>
    </sheetView>
  </sheetViews>
  <sheetFormatPr defaultRowHeight="15"/>
  <cols>
    <col min="1" max="1" width="22" style="2" customWidth="1"/>
    <col min="2" max="2" width="23" style="2" customWidth="1"/>
    <col min="3" max="3" width="14.42578125" style="2" customWidth="1"/>
    <col min="4" max="4" width="2.85546875" style="2" customWidth="1"/>
    <col min="5" max="5" width="10.85546875" style="2" customWidth="1"/>
    <col min="6" max="6" width="3.140625" style="2" customWidth="1"/>
    <col min="7" max="7" width="10.140625" style="2" customWidth="1"/>
    <col min="8" max="8" width="10.28515625" style="2" customWidth="1"/>
    <col min="9" max="9" width="2.42578125" style="2" hidden="1" customWidth="1"/>
    <col min="10" max="10" width="11.42578125" style="2" customWidth="1"/>
    <col min="14" max="14" width="10.85546875" bestFit="1" customWidth="1"/>
  </cols>
  <sheetData>
    <row r="1" spans="1:12" ht="33">
      <c r="A1" s="65"/>
      <c r="B1" s="66"/>
      <c r="C1" s="66"/>
      <c r="D1" s="66"/>
      <c r="E1" s="66"/>
      <c r="F1" s="66"/>
      <c r="G1" s="66"/>
      <c r="H1" s="66"/>
      <c r="I1" s="66"/>
      <c r="J1" s="66"/>
      <c r="K1" s="30"/>
      <c r="L1" s="30"/>
    </row>
    <row r="2" spans="1:12" ht="33.75">
      <c r="A2" s="65" t="s">
        <v>6</v>
      </c>
      <c r="B2" s="66"/>
      <c r="C2" s="66"/>
      <c r="D2" s="66"/>
      <c r="E2" s="66"/>
      <c r="F2" s="66"/>
      <c r="G2" s="66"/>
      <c r="H2" s="66"/>
      <c r="I2" s="66"/>
      <c r="J2" s="66"/>
      <c r="K2" s="30"/>
      <c r="L2" s="30"/>
    </row>
    <row r="3" spans="1:12" ht="7.5" customHeight="1">
      <c r="A3" s="36"/>
      <c r="B3" s="36"/>
      <c r="C3" s="36"/>
      <c r="D3" s="36"/>
      <c r="E3" s="36"/>
      <c r="F3" s="36"/>
      <c r="G3" s="36"/>
    </row>
    <row r="4" spans="1:12" ht="18">
      <c r="A4" s="67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30"/>
      <c r="L4" s="30"/>
    </row>
    <row r="5" spans="1:12" ht="15.75" thickBot="1"/>
    <row r="6" spans="1:12" ht="15.75" thickBot="1">
      <c r="A6" s="31" t="s">
        <v>1</v>
      </c>
      <c r="B6" s="73"/>
      <c r="C6" s="75"/>
      <c r="D6" s="32"/>
      <c r="E6" s="32"/>
      <c r="F6" s="29"/>
      <c r="G6" s="29"/>
    </row>
    <row r="7" spans="1:12" ht="15.75" thickBot="1">
      <c r="A7" s="31"/>
      <c r="B7" s="33"/>
      <c r="C7" s="32"/>
      <c r="D7" s="32"/>
      <c r="E7" s="32"/>
      <c r="F7" s="29"/>
      <c r="G7" s="29"/>
    </row>
    <row r="8" spans="1:12" ht="15.75" thickBot="1">
      <c r="A8" s="64" t="s">
        <v>196</v>
      </c>
      <c r="B8" s="73"/>
      <c r="C8" s="75"/>
      <c r="D8" s="32"/>
      <c r="E8" s="71" t="s">
        <v>197</v>
      </c>
      <c r="F8" s="66"/>
      <c r="G8" s="66"/>
      <c r="H8" s="73"/>
      <c r="I8" s="74"/>
      <c r="J8" s="75"/>
    </row>
    <row r="9" spans="1:12" ht="15.75" thickBot="1">
      <c r="A9" s="31"/>
      <c r="B9" s="33"/>
      <c r="C9" s="32"/>
      <c r="D9" s="32"/>
      <c r="E9" s="32"/>
      <c r="F9" s="29"/>
      <c r="G9" s="29"/>
    </row>
    <row r="10" spans="1:12" ht="15.75" thickBot="1">
      <c r="A10" s="31" t="s">
        <v>2</v>
      </c>
      <c r="B10" s="68"/>
      <c r="C10" s="69"/>
      <c r="D10" s="69"/>
      <c r="E10" s="69"/>
      <c r="F10" s="69"/>
      <c r="G10" s="70"/>
    </row>
    <row r="11" spans="1:12" ht="15.75" thickBot="1">
      <c r="A11" s="31"/>
      <c r="B11" s="33"/>
      <c r="C11" s="32"/>
      <c r="D11" s="32"/>
      <c r="E11" s="32"/>
      <c r="F11" s="29"/>
      <c r="G11" s="29"/>
    </row>
    <row r="12" spans="1:12" ht="15.75" thickBot="1">
      <c r="A12" s="31" t="s">
        <v>3</v>
      </c>
      <c r="B12" s="68"/>
      <c r="C12" s="69"/>
      <c r="D12" s="69"/>
      <c r="E12" s="69"/>
      <c r="F12" s="69"/>
      <c r="G12" s="70"/>
    </row>
    <row r="13" spans="1:12" ht="15.75" thickBot="1">
      <c r="A13" s="31"/>
      <c r="B13" s="33"/>
      <c r="C13" s="32"/>
      <c r="D13" s="32"/>
      <c r="E13" s="32"/>
      <c r="F13" s="29"/>
      <c r="G13" s="29"/>
    </row>
    <row r="14" spans="1:12" ht="15.75" thickBot="1">
      <c r="A14" s="31" t="s">
        <v>4</v>
      </c>
      <c r="B14" s="68"/>
      <c r="C14" s="69"/>
      <c r="D14" s="69"/>
      <c r="E14" s="69"/>
      <c r="F14" s="69"/>
      <c r="G14" s="70"/>
    </row>
    <row r="15" spans="1:12" ht="15.75" thickBot="1">
      <c r="A15" s="31"/>
      <c r="B15" s="33"/>
      <c r="C15" s="32"/>
      <c r="D15" s="32"/>
      <c r="E15" s="32"/>
      <c r="F15" s="29"/>
      <c r="G15" s="29"/>
    </row>
    <row r="16" spans="1:12" ht="15.75" thickBot="1">
      <c r="A16" s="31" t="s">
        <v>193</v>
      </c>
      <c r="B16" s="68"/>
      <c r="C16" s="69"/>
      <c r="D16" s="69"/>
      <c r="E16" s="69"/>
      <c r="F16" s="69"/>
      <c r="G16" s="70"/>
    </row>
    <row r="17" spans="1:10" ht="15.75" thickBot="1">
      <c r="A17" s="31"/>
      <c r="B17" s="1"/>
      <c r="C17" s="1"/>
      <c r="D17" s="1"/>
      <c r="E17" s="29"/>
      <c r="F17" s="29"/>
      <c r="G17" s="29"/>
    </row>
    <row r="18" spans="1:10" ht="15.75" thickBot="1">
      <c r="A18" s="31" t="s">
        <v>5</v>
      </c>
      <c r="B18" s="68"/>
      <c r="C18" s="70"/>
      <c r="D18" s="29"/>
      <c r="E18" s="32" t="s">
        <v>16</v>
      </c>
      <c r="F18" s="32"/>
      <c r="G18" s="76"/>
      <c r="H18" s="69"/>
      <c r="I18" s="69"/>
      <c r="J18" s="70"/>
    </row>
    <row r="19" spans="1:10">
      <c r="A19" s="31"/>
      <c r="B19" s="33"/>
      <c r="C19" s="29"/>
      <c r="D19" s="29"/>
      <c r="E19" s="37"/>
      <c r="F19" s="38"/>
      <c r="G19" s="1"/>
    </row>
    <row r="20" spans="1:10">
      <c r="A20" s="32" t="s">
        <v>9</v>
      </c>
      <c r="B20" s="33"/>
      <c r="C20" s="29"/>
      <c r="D20" s="29"/>
      <c r="E20" s="29"/>
      <c r="F20" s="29"/>
      <c r="G20" s="1"/>
    </row>
    <row r="21" spans="1:10">
      <c r="A21" s="32"/>
      <c r="B21" s="33"/>
      <c r="C21" s="29"/>
      <c r="D21" s="29"/>
      <c r="E21" s="29"/>
      <c r="F21" s="29"/>
      <c r="G21" s="1"/>
    </row>
    <row r="22" spans="1:10">
      <c r="A22" s="32" t="s">
        <v>8</v>
      </c>
      <c r="B22" s="33"/>
      <c r="C22" s="29"/>
      <c r="D22" s="29"/>
      <c r="E22" s="29"/>
      <c r="F22" s="29"/>
      <c r="G22" s="1"/>
    </row>
    <row r="23" spans="1:10">
      <c r="A23" s="31"/>
      <c r="B23" s="33"/>
      <c r="C23" s="29"/>
      <c r="D23" s="29"/>
      <c r="E23" s="29"/>
      <c r="F23" s="29"/>
      <c r="G23" s="1"/>
    </row>
    <row r="24" spans="1:10">
      <c r="A24" s="31"/>
      <c r="B24" s="33" t="s">
        <v>195</v>
      </c>
      <c r="C24" s="29" t="s">
        <v>27</v>
      </c>
      <c r="D24" s="29"/>
      <c r="E24" s="29"/>
      <c r="F24" s="29"/>
      <c r="G24" s="1" t="s">
        <v>25</v>
      </c>
      <c r="H24" s="2" t="s">
        <v>26</v>
      </c>
      <c r="J24" s="2" t="s">
        <v>27</v>
      </c>
    </row>
    <row r="25" spans="1:10" ht="18" customHeight="1">
      <c r="A25" s="31" t="s">
        <v>7</v>
      </c>
      <c r="B25" s="33"/>
      <c r="C25" s="29"/>
      <c r="D25" s="29"/>
      <c r="E25" s="31" t="s">
        <v>43</v>
      </c>
      <c r="F25" s="31"/>
      <c r="G25" s="28"/>
    </row>
    <row r="26" spans="1:10" ht="15.75" thickBot="1">
      <c r="A26" s="31"/>
      <c r="B26" s="33"/>
      <c r="C26" s="29"/>
      <c r="D26" s="29"/>
      <c r="E26" s="29"/>
      <c r="F26" s="29"/>
      <c r="G26" s="1"/>
    </row>
    <row r="27" spans="1:10" ht="16.5" thickTop="1" thickBot="1">
      <c r="A27" s="31" t="s">
        <v>10</v>
      </c>
      <c r="B27" s="33"/>
      <c r="C27" s="71" t="s">
        <v>191</v>
      </c>
      <c r="D27" s="66"/>
      <c r="E27" s="66"/>
      <c r="F27" s="66"/>
      <c r="G27" s="72"/>
      <c r="H27" s="85">
        <f>SUM(G36:G500)</f>
        <v>0</v>
      </c>
      <c r="I27" s="86"/>
      <c r="J27" s="87"/>
    </row>
    <row r="28" spans="1:10" ht="16.5" thickTop="1" thickBot="1">
      <c r="A28" s="31"/>
      <c r="B28" s="33"/>
      <c r="C28" s="31"/>
      <c r="D28" s="31"/>
      <c r="E28" s="31"/>
      <c r="F28" s="31"/>
      <c r="G28" s="28"/>
    </row>
    <row r="29" spans="1:10" ht="16.5" customHeight="1" thickTop="1" thickBot="1">
      <c r="A29" s="31" t="s">
        <v>11</v>
      </c>
      <c r="B29" s="33"/>
      <c r="C29" s="71" t="s">
        <v>188</v>
      </c>
      <c r="D29" s="66"/>
      <c r="E29" s="66"/>
      <c r="F29" s="66"/>
      <c r="G29" s="72"/>
      <c r="H29" s="85">
        <f>SUM(J36:J500)</f>
        <v>0</v>
      </c>
      <c r="I29" s="86"/>
      <c r="J29" s="87"/>
    </row>
    <row r="30" spans="1:10" ht="15.75" thickTop="1">
      <c r="A30" s="31"/>
      <c r="B30" s="33"/>
      <c r="C30" s="29"/>
      <c r="D30" s="29"/>
      <c r="E30" s="29"/>
      <c r="F30" s="29"/>
      <c r="G30" s="1"/>
    </row>
    <row r="31" spans="1:10">
      <c r="A31" s="28"/>
      <c r="B31" s="33"/>
      <c r="C31" s="29"/>
      <c r="D31" s="39"/>
      <c r="E31" s="39"/>
      <c r="F31" s="39"/>
      <c r="G31" s="39"/>
    </row>
    <row r="32" spans="1:10">
      <c r="A32" s="31"/>
      <c r="B32" s="33"/>
      <c r="C32" s="29"/>
      <c r="D32" s="29"/>
      <c r="E32" s="29"/>
      <c r="F32" s="29"/>
      <c r="G32" s="1"/>
    </row>
    <row r="33" spans="1:10" ht="18.75" thickBot="1">
      <c r="A33" s="81" t="s">
        <v>171</v>
      </c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15" customHeight="1" thickTop="1">
      <c r="A34" s="77" t="s">
        <v>14</v>
      </c>
      <c r="B34" s="83" t="s">
        <v>17</v>
      </c>
      <c r="C34" s="79" t="s">
        <v>13</v>
      </c>
      <c r="D34" s="34"/>
      <c r="E34" s="79" t="s">
        <v>12</v>
      </c>
      <c r="F34" s="35"/>
      <c r="G34" s="79" t="s">
        <v>18</v>
      </c>
      <c r="H34" s="79" t="s">
        <v>15</v>
      </c>
      <c r="I34" s="35"/>
      <c r="J34" s="88" t="s">
        <v>19</v>
      </c>
    </row>
    <row r="35" spans="1:10" ht="55.5" customHeight="1" thickBot="1">
      <c r="A35" s="78"/>
      <c r="B35" s="84"/>
      <c r="C35" s="80"/>
      <c r="D35" s="41"/>
      <c r="E35" s="80"/>
      <c r="F35" s="42"/>
      <c r="G35" s="80"/>
      <c r="H35" s="80"/>
      <c r="I35" s="42"/>
      <c r="J35" s="89"/>
    </row>
    <row r="36" spans="1:10" ht="22.5" customHeight="1" thickTop="1">
      <c r="A36" s="60"/>
      <c r="B36" s="60"/>
      <c r="C36" s="46" t="str">
        <f>IF(B36 = "", "", IF(Sheet1!P3 = 0, " ", Sheet1!P3))</f>
        <v/>
      </c>
      <c r="D36" s="43"/>
      <c r="E36" s="46" t="str">
        <f>IF(B36 = "", "", IF(AND(Sheet1!$A$3 =1, C36 &gt;= 10), "Not Available", IF(AND(Sheet1!$A$3 = 3, C36 &gt;= 10), "Not Available", IF(Sheet1!$A$3 = 4, " ", Sheet1!$A$3))))</f>
        <v/>
      </c>
      <c r="F36" s="43"/>
      <c r="G36" s="44" t="str">
        <f>IF(Sheet1!W5 = 0, " ", Sheet1!W5)</f>
        <v xml:space="preserve"> </v>
      </c>
      <c r="H36" s="44" t="str">
        <f>IF(Sheet1!W5 = 0, " ", IF(Sheet1!$E$3 = 21, Sheet1!W5, Sheet1!W5 - (Sheet1!W5  * (Sheet1!$E$3/100))))</f>
        <v xml:space="preserve"> </v>
      </c>
      <c r="I36" s="44"/>
      <c r="J36" s="44" t="str">
        <f>IF(H36=" ","", (H36*Sheet1!$C$3))</f>
        <v/>
      </c>
    </row>
    <row r="37" spans="1:10" ht="22.5" customHeight="1">
      <c r="A37" s="60"/>
      <c r="B37" s="60"/>
      <c r="C37" s="46" t="str">
        <f>IF(B37 = "", "", IF(Sheet1!P4 = 0, " ", Sheet1!P4))</f>
        <v/>
      </c>
      <c r="D37" s="46"/>
      <c r="E37" s="46" t="str">
        <f>IF(B37 = "", "", IF(AND(Sheet1!$A$3 =1, C37 &gt;= 10), "Not Available", IF(AND(Sheet1!$A$3 = 3, C37 &gt;= 10), "Not Available", IF(Sheet1!$A$3 = 4, " ", Sheet1!$A$3))))</f>
        <v/>
      </c>
      <c r="F37" s="46"/>
      <c r="G37" s="47" t="str">
        <f>IF(Sheet1!W6 = 0, " ", Sheet1!W6)</f>
        <v xml:space="preserve"> </v>
      </c>
      <c r="H37" s="44" t="str">
        <f>IF(Sheet1!W6 = 0, " ", IF(Sheet1!$E$3 = 21, Sheet1!W6, Sheet1!W6 - (Sheet1!W6  * (Sheet1!$E$3/100))))</f>
        <v xml:space="preserve"> </v>
      </c>
      <c r="I37" s="47"/>
      <c r="J37" s="47" t="str">
        <f>IF(H37=" ","", (H37*Sheet1!$C$3))</f>
        <v/>
      </c>
    </row>
    <row r="38" spans="1:10" ht="22.5" customHeight="1">
      <c r="A38" s="60"/>
      <c r="B38" s="60"/>
      <c r="C38" s="46" t="str">
        <f>IF(B38 = "", "", IF(Sheet1!P5 = 0, " ", Sheet1!P5))</f>
        <v/>
      </c>
      <c r="D38" s="46"/>
      <c r="E38" s="46" t="str">
        <f>IF(B38 = "", "", IF(AND(Sheet1!$A$3 =1, C38 &gt;= 10), "Not Available", IF(AND(Sheet1!$A$3 = 3, C38 &gt;= 10), "Not Available", IF(Sheet1!$A$3 = 4, " ", Sheet1!$A$3))))</f>
        <v/>
      </c>
      <c r="F38" s="46"/>
      <c r="G38" s="47" t="str">
        <f>IF(Sheet1!W7 = 0, " ", Sheet1!W7)</f>
        <v xml:space="preserve"> </v>
      </c>
      <c r="H38" s="44" t="str">
        <f>IF(Sheet1!W7 = 0, " ", IF(Sheet1!$E$3 = 21, Sheet1!W7, Sheet1!W7 - (Sheet1!W7  * (Sheet1!$E$3/100))))</f>
        <v xml:space="preserve"> </v>
      </c>
      <c r="I38" s="47"/>
      <c r="J38" s="47" t="str">
        <f>IF(H38=" ","", (H38*Sheet1!$C$3))</f>
        <v/>
      </c>
    </row>
    <row r="39" spans="1:10" ht="22.5" customHeight="1">
      <c r="A39" s="60"/>
      <c r="B39" s="60"/>
      <c r="C39" s="46" t="str">
        <f>IF(B39 = "", "", IF(Sheet1!P6 = 0, " ", Sheet1!P6))</f>
        <v/>
      </c>
      <c r="D39" s="46"/>
      <c r="E39" s="46" t="str">
        <f>IF(B39 = "", "", IF(AND(Sheet1!$A$3 =1, C39 &gt;= 10), "Not Available", IF(AND(Sheet1!$A$3 = 3, C39 &gt;= 10), "Not Available", IF(Sheet1!$A$3 = 4, " ", Sheet1!$A$3))))</f>
        <v/>
      </c>
      <c r="F39" s="46"/>
      <c r="G39" s="47" t="str">
        <f>IF(Sheet1!W8 = 0, " ", Sheet1!W8)</f>
        <v xml:space="preserve"> </v>
      </c>
      <c r="H39" s="44" t="str">
        <f>IF(Sheet1!W8 = 0, " ", IF(Sheet1!$E$3 = 21, Sheet1!W8, Sheet1!W8 - (Sheet1!W8  * (Sheet1!$E$3/100))))</f>
        <v xml:space="preserve"> </v>
      </c>
      <c r="I39" s="47"/>
      <c r="J39" s="47" t="str">
        <f>IF(H39=" ","", (H39*Sheet1!$C$3))</f>
        <v/>
      </c>
    </row>
    <row r="40" spans="1:10" ht="22.5" customHeight="1">
      <c r="A40" s="60"/>
      <c r="B40" s="60"/>
      <c r="C40" s="46" t="str">
        <f>IF(B40 = "", "", IF(Sheet1!P7 = 0, " ", Sheet1!P7))</f>
        <v/>
      </c>
      <c r="D40" s="46"/>
      <c r="E40" s="46" t="str">
        <f>IF(B40 = "", "", IF(AND(Sheet1!$A$3 =1, C40 &gt;= 10), "Not Available", IF(AND(Sheet1!$A$3 = 3, C40 &gt;= 10), "Not Available", IF(Sheet1!$A$3 = 4, " ", Sheet1!$A$3))))</f>
        <v/>
      </c>
      <c r="F40" s="46"/>
      <c r="G40" s="47" t="str">
        <f>IF(Sheet1!W9 = 0, " ", Sheet1!W9)</f>
        <v xml:space="preserve"> </v>
      </c>
      <c r="H40" s="44" t="str">
        <f>IF(Sheet1!W9 = 0, " ", IF(Sheet1!$E$3 = 21, Sheet1!W9, Sheet1!W9 - (Sheet1!W9  * (Sheet1!$E$3/100))))</f>
        <v xml:space="preserve"> </v>
      </c>
      <c r="I40" s="47"/>
      <c r="J40" s="47" t="str">
        <f>IF(H40=" ","", (H40*Sheet1!$C$3))</f>
        <v/>
      </c>
    </row>
    <row r="41" spans="1:10" ht="22.5" customHeight="1">
      <c r="A41" s="60"/>
      <c r="B41" s="60"/>
      <c r="C41" s="46" t="str">
        <f>IF(B41 = "", "", IF(Sheet1!P8 = 0, " ", Sheet1!P8))</f>
        <v/>
      </c>
      <c r="D41" s="46"/>
      <c r="E41" s="46" t="str">
        <f>IF(B41 = "", "", IF(AND(Sheet1!$A$3 =1, C41 &gt;= 10), "Not Available", IF(AND(Sheet1!$A$3 = 3, C41 &gt;= 10), "Not Available", IF(Sheet1!$A$3 = 4, " ", Sheet1!$A$3))))</f>
        <v/>
      </c>
      <c r="F41" s="46"/>
      <c r="G41" s="47" t="str">
        <f>IF(Sheet1!W10 = 0, " ", Sheet1!W10)</f>
        <v xml:space="preserve"> </v>
      </c>
      <c r="H41" s="44" t="str">
        <f>IF(Sheet1!W10 = 0, " ", IF(Sheet1!$E$3 = 21, Sheet1!W10, Sheet1!W10 - (Sheet1!W10  * (Sheet1!$E$3/100))))</f>
        <v xml:space="preserve"> </v>
      </c>
      <c r="I41" s="47"/>
      <c r="J41" s="47" t="str">
        <f>IF(H41=" ","", (H41*Sheet1!$C$3))</f>
        <v/>
      </c>
    </row>
    <row r="42" spans="1:10" ht="22.5" customHeight="1">
      <c r="A42" s="60"/>
      <c r="B42" s="60"/>
      <c r="C42" s="46" t="str">
        <f>IF(B42 = "", "", IF(Sheet1!P9 = 0, " ", Sheet1!P9))</f>
        <v/>
      </c>
      <c r="D42" s="46"/>
      <c r="E42" s="46" t="str">
        <f>IF(B42 = "", "", IF(AND(Sheet1!$A$3 =1, C42 &gt;= 10), "Not Available", IF(AND(Sheet1!$A$3 = 3, C42 &gt;= 10), "Not Available", IF(Sheet1!$A$3 = 4, " ", Sheet1!$A$3))))</f>
        <v/>
      </c>
      <c r="F42" s="46"/>
      <c r="G42" s="47" t="str">
        <f>IF(Sheet1!W11 = 0, " ", Sheet1!W11)</f>
        <v xml:space="preserve"> </v>
      </c>
      <c r="H42" s="44" t="str">
        <f>IF(Sheet1!W11 = 0, " ", IF(Sheet1!$E$3 = 21, Sheet1!W11, Sheet1!W11 - (Sheet1!W11  * (Sheet1!$E$3/100))))</f>
        <v xml:space="preserve"> </v>
      </c>
      <c r="I42" s="47"/>
      <c r="J42" s="47" t="str">
        <f>IF(H42=" ","", (H42*Sheet1!$C$3))</f>
        <v/>
      </c>
    </row>
    <row r="43" spans="1:10" ht="22.5" customHeight="1">
      <c r="A43" s="60"/>
      <c r="B43" s="60"/>
      <c r="C43" s="46" t="str">
        <f>IF(B43 = "", "", IF(Sheet1!P10 = 0, " ", Sheet1!P10))</f>
        <v/>
      </c>
      <c r="D43" s="46"/>
      <c r="E43" s="46" t="str">
        <f>IF(B43 = "", "", IF(AND(Sheet1!$A$3 =1, C43 &gt;= 10), "Not Available", IF(AND(Sheet1!$A$3 = 3, C43 &gt;= 10), "Not Available", IF(Sheet1!$A$3 = 4, " ", Sheet1!$A$3))))</f>
        <v/>
      </c>
      <c r="F43" s="46"/>
      <c r="G43" s="47" t="str">
        <f>IF(Sheet1!W12 = 0, " ", Sheet1!W12)</f>
        <v xml:space="preserve"> </v>
      </c>
      <c r="H43" s="44" t="str">
        <f>IF(Sheet1!W12 = 0, " ", IF(Sheet1!$E$3 = 21, Sheet1!W12, Sheet1!W12 - (Sheet1!W12  * (Sheet1!$E$3/100))))</f>
        <v xml:space="preserve"> </v>
      </c>
      <c r="I43" s="47"/>
      <c r="J43" s="47" t="str">
        <f>IF(H43=" ","", (H43*Sheet1!$C$3))</f>
        <v/>
      </c>
    </row>
    <row r="44" spans="1:10" ht="22.5" customHeight="1">
      <c r="A44" s="60"/>
      <c r="B44" s="60"/>
      <c r="C44" s="46" t="str">
        <f>IF(B44 = "", "", IF(Sheet1!P11 = 0, " ", Sheet1!P11))</f>
        <v/>
      </c>
      <c r="D44" s="46"/>
      <c r="E44" s="46" t="str">
        <f>IF(B44 = "", "", IF(AND(Sheet1!$A$3 =1, C44 &gt;= 10), "Not Available", IF(AND(Sheet1!$A$3 = 3, C44 &gt;= 10), "Not Available", IF(Sheet1!$A$3 = 4, " ", Sheet1!$A$3))))</f>
        <v/>
      </c>
      <c r="F44" s="46"/>
      <c r="G44" s="47" t="str">
        <f>IF(Sheet1!W13 = 0, " ", Sheet1!W13)</f>
        <v xml:space="preserve"> </v>
      </c>
      <c r="H44" s="44" t="str">
        <f>IF(Sheet1!W13 = 0, " ", IF(Sheet1!$E$3 = 21, Sheet1!W13, Sheet1!W13 - (Sheet1!W13  * (Sheet1!$E$3/100))))</f>
        <v xml:space="preserve"> </v>
      </c>
      <c r="I44" s="47"/>
      <c r="J44" s="47" t="str">
        <f>IF(H44=" ","", (H44*Sheet1!$C$3))</f>
        <v/>
      </c>
    </row>
    <row r="45" spans="1:10" ht="22.5" customHeight="1">
      <c r="A45" s="60"/>
      <c r="B45" s="60"/>
      <c r="C45" s="46" t="str">
        <f>IF(B45 = "", "", IF(Sheet1!P12 = 0, " ", Sheet1!P12))</f>
        <v/>
      </c>
      <c r="D45" s="46"/>
      <c r="E45" s="46" t="str">
        <f>IF(B45 = "", "", IF(AND(Sheet1!$A$3 =1, C45 &gt;= 10), "Not Available", IF(AND(Sheet1!$A$3 = 3, C45 &gt;= 10), "Not Available", IF(Sheet1!$A$3 = 4, " ", Sheet1!$A$3))))</f>
        <v/>
      </c>
      <c r="F45" s="46"/>
      <c r="G45" s="47" t="str">
        <f>IF(Sheet1!W14 = 0, " ", Sheet1!W14)</f>
        <v xml:space="preserve"> </v>
      </c>
      <c r="H45" s="44" t="str">
        <f>IF(Sheet1!W14 = 0, " ", IF(Sheet1!$E$3 = 21, Sheet1!W14, Sheet1!W14 - (Sheet1!W14  * (Sheet1!$E$3/100))))</f>
        <v xml:space="preserve"> </v>
      </c>
      <c r="I45" s="47"/>
      <c r="J45" s="47" t="str">
        <f>IF(H45=" ","", (H45*Sheet1!$C$3))</f>
        <v/>
      </c>
    </row>
    <row r="46" spans="1:10" ht="22.5" customHeight="1">
      <c r="A46" s="60"/>
      <c r="B46" s="60"/>
      <c r="C46" s="46" t="str">
        <f>IF(B46 = "", "", IF(Sheet1!P13 = 0, " ", Sheet1!P13))</f>
        <v/>
      </c>
      <c r="D46" s="46"/>
      <c r="E46" s="46" t="str">
        <f>IF(B46 = "", "", IF(AND(Sheet1!$A$3 =1, C46 &gt;= 10), "Not Available", IF(AND(Sheet1!$A$3 = 3, C46 &gt;= 10), "Not Available", IF(Sheet1!$A$3 = 4, " ", Sheet1!$A$3))))</f>
        <v/>
      </c>
      <c r="F46" s="46"/>
      <c r="G46" s="47" t="str">
        <f>IF(Sheet1!W15 = 0, " ", Sheet1!W15)</f>
        <v xml:space="preserve"> </v>
      </c>
      <c r="H46" s="44" t="str">
        <f>IF(Sheet1!W15 = 0, " ", IF(Sheet1!$E$3 = 21, Sheet1!W15, Sheet1!W15 - (Sheet1!W15  * (Sheet1!$E$3/100))))</f>
        <v xml:space="preserve"> </v>
      </c>
      <c r="I46" s="47"/>
      <c r="J46" s="47" t="str">
        <f>IF(H46=" ","", (H46*Sheet1!$C$3))</f>
        <v/>
      </c>
    </row>
    <row r="47" spans="1:10" ht="22.5" customHeight="1">
      <c r="A47" s="60"/>
      <c r="B47" s="60"/>
      <c r="C47" s="46" t="str">
        <f>IF(B47 = "", "", IF(Sheet1!P14 = 0, " ", Sheet1!P14))</f>
        <v/>
      </c>
      <c r="D47" s="46"/>
      <c r="E47" s="46" t="str">
        <f>IF(B47 = "", "", IF(AND(Sheet1!$A$3 =1, C47 &gt;= 10), "Not Available", IF(AND(Sheet1!$A$3 = 3, C47 &gt;= 10), "Not Available", IF(Sheet1!$A$3 = 4, " ", Sheet1!$A$3))))</f>
        <v/>
      </c>
      <c r="F47" s="46"/>
      <c r="G47" s="47" t="str">
        <f>IF(Sheet1!W16 = 0, " ", Sheet1!W16)</f>
        <v xml:space="preserve"> </v>
      </c>
      <c r="H47" s="44" t="str">
        <f>IF(Sheet1!W16 = 0, " ", IF(Sheet1!$E$3 = 21, Sheet1!W16, Sheet1!W16 - (Sheet1!W16  * (Sheet1!$E$3/100))))</f>
        <v xml:space="preserve"> </v>
      </c>
      <c r="I47" s="47"/>
      <c r="J47" s="47" t="str">
        <f>IF(H47=" ","", (H47*Sheet1!$C$3))</f>
        <v/>
      </c>
    </row>
    <row r="48" spans="1:10" ht="22.5" customHeight="1">
      <c r="A48" s="60"/>
      <c r="B48" s="60"/>
      <c r="C48" s="46" t="str">
        <f>IF(B48 = "", "", IF(Sheet1!P15 = 0, " ", Sheet1!P15))</f>
        <v/>
      </c>
      <c r="D48" s="46"/>
      <c r="E48" s="46" t="str">
        <f>IF(B48 = "", "", IF(AND(Sheet1!$A$3 =1, C48 &gt;= 10), "Not Available", IF(AND(Sheet1!$A$3 = 3, C48 &gt;= 10), "Not Available", IF(Sheet1!$A$3 = 4, " ", Sheet1!$A$3))))</f>
        <v/>
      </c>
      <c r="F48" s="46"/>
      <c r="G48" s="47" t="str">
        <f>IF(Sheet1!W17 = 0, " ", Sheet1!W17)</f>
        <v xml:space="preserve"> </v>
      </c>
      <c r="H48" s="44" t="str">
        <f>IF(Sheet1!W17 = 0, " ", IF(Sheet1!$E$3 = 21, Sheet1!W17, Sheet1!W17 - (Sheet1!W17  * (Sheet1!$E$3/100))))</f>
        <v xml:space="preserve"> </v>
      </c>
      <c r="I48" s="47"/>
      <c r="J48" s="47" t="str">
        <f>IF(H48=" ","", (H48*Sheet1!$C$3))</f>
        <v/>
      </c>
    </row>
    <row r="49" spans="1:10" ht="22.5" customHeight="1">
      <c r="A49" s="60"/>
      <c r="B49" s="60"/>
      <c r="C49" s="46" t="str">
        <f>IF(B49 = "", "", IF(Sheet1!P16 = 0, " ", Sheet1!P16))</f>
        <v/>
      </c>
      <c r="D49" s="46"/>
      <c r="E49" s="46" t="str">
        <f>IF(B49 = "", "", IF(AND(Sheet1!$A$3 =1, C49 &gt;= 10), "Not Available", IF(AND(Sheet1!$A$3 = 3, C49 &gt;= 10), "Not Available", IF(Sheet1!$A$3 = 4, " ", Sheet1!$A$3))))</f>
        <v/>
      </c>
      <c r="F49" s="46"/>
      <c r="G49" s="47" t="str">
        <f>IF(Sheet1!W18 = 0, " ", Sheet1!W18)</f>
        <v xml:space="preserve"> </v>
      </c>
      <c r="H49" s="44" t="str">
        <f>IF(Sheet1!W18 = 0, " ", IF(Sheet1!$E$3 = 21, Sheet1!W18, Sheet1!W18 - (Sheet1!W18  * (Sheet1!$E$3/100))))</f>
        <v xml:space="preserve"> </v>
      </c>
      <c r="I49" s="47"/>
      <c r="J49" s="47" t="str">
        <f>IF(H49=" ","", (H49*Sheet1!$C$3))</f>
        <v/>
      </c>
    </row>
    <row r="50" spans="1:10" ht="22.5" customHeight="1">
      <c r="A50" s="60"/>
      <c r="B50" s="60"/>
      <c r="C50" s="46" t="str">
        <f>IF(B50 = "", "", IF(Sheet1!P17 = 0, " ", Sheet1!P17))</f>
        <v/>
      </c>
      <c r="D50" s="46"/>
      <c r="E50" s="46" t="str">
        <f>IF(B50 = "", "", IF(AND(Sheet1!$A$3 =1, C50 &gt;= 10), "Not Available", IF(AND(Sheet1!$A$3 = 3, C50 &gt;= 10), "Not Available", IF(Sheet1!$A$3 = 4, " ", Sheet1!$A$3))))</f>
        <v/>
      </c>
      <c r="F50" s="46"/>
      <c r="G50" s="47" t="str">
        <f>IF(Sheet1!W19 = 0, " ", Sheet1!W19)</f>
        <v xml:space="preserve"> </v>
      </c>
      <c r="H50" s="44" t="str">
        <f>IF(Sheet1!W19 = 0, " ", IF(Sheet1!$E$3 = 21, Sheet1!W19, Sheet1!W19 - (Sheet1!W19  * (Sheet1!$E$3/100))))</f>
        <v xml:space="preserve"> </v>
      </c>
      <c r="I50" s="47"/>
      <c r="J50" s="47" t="str">
        <f>IF(H50=" ","", (H50*Sheet1!$C$3))</f>
        <v/>
      </c>
    </row>
    <row r="51" spans="1:10" ht="22.5" customHeight="1">
      <c r="A51" s="60"/>
      <c r="B51" s="60"/>
      <c r="C51" s="46" t="str">
        <f>IF(B51 = "", "", IF(Sheet1!P18 = 0, " ", Sheet1!P18))</f>
        <v/>
      </c>
      <c r="D51" s="43"/>
      <c r="E51" s="46" t="str">
        <f>IF(B51 = "", "", IF(AND(Sheet1!$A$3 =1, C51 &gt;= 10), "Not Available", IF(AND(Sheet1!$A$3 = 3, C51 &gt;= 10), "Not Available", IF(Sheet1!$A$3 = 4, " ", Sheet1!$A$3))))</f>
        <v/>
      </c>
      <c r="F51" s="43"/>
      <c r="G51" s="44" t="str">
        <f>IF(Sheet1!W20 = 0, " ", Sheet1!W20)</f>
        <v xml:space="preserve"> </v>
      </c>
      <c r="H51" s="44" t="str">
        <f>IF(Sheet1!W20 = 0, " ", IF(Sheet1!$E$3 = 21, Sheet1!W20, Sheet1!W20 - (Sheet1!W20  * (Sheet1!$E$3/100))))</f>
        <v xml:space="preserve"> </v>
      </c>
      <c r="I51" s="44"/>
      <c r="J51" s="44" t="str">
        <f>IF(H51=" ","", (H51*Sheet1!$C$3))</f>
        <v/>
      </c>
    </row>
    <row r="52" spans="1:10" ht="22.5" customHeight="1">
      <c r="A52" s="60"/>
      <c r="B52" s="60"/>
      <c r="C52" s="46" t="str">
        <f>IF(B52 = "", "", IF(Sheet1!P19 = 0, " ", Sheet1!P19))</f>
        <v/>
      </c>
      <c r="D52" s="43"/>
      <c r="E52" s="46" t="str">
        <f>IF(B52 = "", "", IF(AND(Sheet1!$A$3 =1, C52 &gt;= 10), "Not Available", IF(AND(Sheet1!$A$3 = 3, C52 &gt;= 10), "Not Available", IF(Sheet1!$A$3 = 4, " ", Sheet1!$A$3))))</f>
        <v/>
      </c>
      <c r="F52" s="43"/>
      <c r="G52" s="44" t="str">
        <f>IF(Sheet1!W21 = 0, " ", Sheet1!W21)</f>
        <v xml:space="preserve"> </v>
      </c>
      <c r="H52" s="44" t="str">
        <f>IF(Sheet1!W21 = 0, " ", IF(Sheet1!$E$3 = 21, Sheet1!W21, Sheet1!W21 - (Sheet1!W21  * (Sheet1!$E$3/100))))</f>
        <v xml:space="preserve"> </v>
      </c>
      <c r="I52" s="44"/>
      <c r="J52" s="44" t="str">
        <f>IF(H52=" ","", (H52*Sheet1!$C$3))</f>
        <v/>
      </c>
    </row>
    <row r="53" spans="1:10" ht="22.5" customHeight="1">
      <c r="A53" s="60"/>
      <c r="B53" s="60"/>
      <c r="C53" s="46" t="str">
        <f>IF(B53 = "", "", IF(Sheet1!P20 = 0, " ", Sheet1!P20))</f>
        <v/>
      </c>
      <c r="D53" s="43"/>
      <c r="E53" s="46" t="str">
        <f>IF(B53 = "", "", IF(AND(Sheet1!$A$3 =1, C53 &gt;= 10), "Not Available", IF(AND(Sheet1!$A$3 = 3, C53 &gt;= 10), "Not Available", IF(Sheet1!$A$3 = 4, " ", Sheet1!$A$3))))</f>
        <v/>
      </c>
      <c r="F53" s="43"/>
      <c r="G53" s="44" t="str">
        <f>IF(Sheet1!W22 = 0, " ", Sheet1!W22)</f>
        <v xml:space="preserve"> </v>
      </c>
      <c r="H53" s="44" t="str">
        <f>IF(Sheet1!W22 = 0, " ", IF(Sheet1!$E$3 = 21, Sheet1!W22, Sheet1!W22 - (Sheet1!W22  * (Sheet1!$E$3/100))))</f>
        <v xml:space="preserve"> </v>
      </c>
      <c r="I53" s="44"/>
      <c r="J53" s="44" t="str">
        <f>IF(H53=" ","", (H53*Sheet1!$C$3))</f>
        <v/>
      </c>
    </row>
    <row r="54" spans="1:10" ht="22.5" customHeight="1">
      <c r="A54" s="60"/>
      <c r="B54" s="60"/>
      <c r="C54" s="46" t="str">
        <f>IF(B54 = "", "", IF(Sheet1!P21 = 0, " ", Sheet1!P21))</f>
        <v/>
      </c>
      <c r="D54" s="43"/>
      <c r="E54" s="46" t="str">
        <f>IF(B54 = "", "", IF(AND(Sheet1!$A$3 =1, C54 &gt;= 10), "Not Available", IF(AND(Sheet1!$A$3 = 3, C54 &gt;= 10), "Not Available", IF(Sheet1!$A$3 = 4, " ", Sheet1!$A$3))))</f>
        <v/>
      </c>
      <c r="F54" s="43"/>
      <c r="G54" s="44" t="str">
        <f>IF(Sheet1!W23 = 0, " ", Sheet1!W23)</f>
        <v xml:space="preserve"> </v>
      </c>
      <c r="H54" s="44" t="str">
        <f>IF(Sheet1!W23 = 0, " ", IF(Sheet1!$E$3 = 21, Sheet1!W23, Sheet1!W23 - (Sheet1!W23  * (Sheet1!$E$3/100))))</f>
        <v xml:space="preserve"> </v>
      </c>
      <c r="I54" s="44"/>
      <c r="J54" s="44" t="str">
        <f>IF(H54=" ","", (H54*Sheet1!$C$3))</f>
        <v/>
      </c>
    </row>
    <row r="55" spans="1:10" ht="22.5" customHeight="1">
      <c r="A55" s="60"/>
      <c r="B55" s="60"/>
      <c r="C55" s="46" t="str">
        <f>IF(B55 = "", "", IF(Sheet1!P22 = 0, " ", Sheet1!P22))</f>
        <v/>
      </c>
      <c r="D55" s="43"/>
      <c r="E55" s="46" t="str">
        <f>IF(B55 = "", "", IF(AND(Sheet1!$A$3 =1, C55 &gt;= 10), "Not Available", IF(AND(Sheet1!$A$3 = 3, C55 &gt;= 10), "Not Available", IF(Sheet1!$A$3 = 4, " ", Sheet1!$A$3))))</f>
        <v/>
      </c>
      <c r="F55" s="43"/>
      <c r="G55" s="44" t="str">
        <f>IF(Sheet1!W24 = 0, " ", Sheet1!W24)</f>
        <v xml:space="preserve"> </v>
      </c>
      <c r="H55" s="44" t="str">
        <f>IF(Sheet1!W24 = 0, " ", IF(Sheet1!$E$3 = 21, Sheet1!W24, Sheet1!W24 - (Sheet1!W24  * (Sheet1!$E$3/100))))</f>
        <v xml:space="preserve"> </v>
      </c>
      <c r="I55" s="44"/>
      <c r="J55" s="44" t="str">
        <f>IF(H55=" ","", (H55*Sheet1!$C$3))</f>
        <v/>
      </c>
    </row>
    <row r="56" spans="1:10" ht="22.5" customHeight="1">
      <c r="A56" s="60"/>
      <c r="B56" s="60"/>
      <c r="C56" s="46" t="str">
        <f>IF(B56 = "", "", IF(Sheet1!P23 = 0, " ", Sheet1!P23))</f>
        <v/>
      </c>
      <c r="D56" s="43"/>
      <c r="E56" s="46" t="str">
        <f>IF(B56 = "", "", IF(AND(Sheet1!$A$3 =1, C56 &gt;= 10), "Not Available", IF(AND(Sheet1!$A$3 = 3, C56 &gt;= 10), "Not Available", IF(Sheet1!$A$3 = 4, " ", Sheet1!$A$3))))</f>
        <v/>
      </c>
      <c r="F56" s="43"/>
      <c r="G56" s="44" t="str">
        <f>IF(Sheet1!W25 = 0, " ", Sheet1!W25)</f>
        <v xml:space="preserve"> </v>
      </c>
      <c r="H56" s="44" t="str">
        <f>IF(Sheet1!W25 = 0, " ", IF(Sheet1!$E$3 = 21, Sheet1!W25, Sheet1!W25 - (Sheet1!W25  * (Sheet1!$E$3/100))))</f>
        <v xml:space="preserve"> </v>
      </c>
      <c r="I56" s="44"/>
      <c r="J56" s="44" t="str">
        <f>IF(H56=" ","", (H56*Sheet1!$C$3))</f>
        <v/>
      </c>
    </row>
    <row r="57" spans="1:10" ht="22.5" customHeight="1">
      <c r="A57" s="60"/>
      <c r="B57" s="60"/>
      <c r="C57" s="46" t="str">
        <f>IF(B57 = "", "", IF(Sheet1!P24 = 0, " ", Sheet1!P24))</f>
        <v/>
      </c>
      <c r="D57" s="43"/>
      <c r="E57" s="46" t="str">
        <f>IF(B57 = "", "", IF(AND(Sheet1!$A$3 =1, C57 &gt;= 10), "Not Available", IF(AND(Sheet1!$A$3 = 3, C57 &gt;= 10), "Not Available", IF(Sheet1!$A$3 = 4, " ", Sheet1!$A$3))))</f>
        <v/>
      </c>
      <c r="F57" s="43"/>
      <c r="G57" s="44" t="str">
        <f>IF(Sheet1!W26 = 0, " ", Sheet1!W26)</f>
        <v xml:space="preserve"> </v>
      </c>
      <c r="H57" s="44" t="str">
        <f>IF(Sheet1!W26 = 0, " ", IF(Sheet1!$E$3 = 21, Sheet1!W26, Sheet1!W26 - (Sheet1!W26  * (Sheet1!$E$3/100))))</f>
        <v xml:space="preserve"> </v>
      </c>
      <c r="I57" s="44"/>
      <c r="J57" s="44" t="str">
        <f>IF(H57=" ","", (H57*Sheet1!$C$3))</f>
        <v/>
      </c>
    </row>
    <row r="58" spans="1:10" ht="22.5" customHeight="1">
      <c r="A58" s="60"/>
      <c r="B58" s="60"/>
      <c r="C58" s="46" t="str">
        <f>IF(B58 = "", "", IF(Sheet1!P25 = 0, " ", Sheet1!P25))</f>
        <v/>
      </c>
      <c r="D58" s="43"/>
      <c r="E58" s="46" t="str">
        <f>IF(B58 = "", "", IF(AND(Sheet1!$A$3 =1, C58 &gt;= 10), "Not Available", IF(AND(Sheet1!$A$3 = 3, C58 &gt;= 10), "Not Available", IF(Sheet1!$A$3 = 4, " ", Sheet1!$A$3))))</f>
        <v/>
      </c>
      <c r="F58" s="43"/>
      <c r="G58" s="44" t="str">
        <f>IF(Sheet1!W27 = 0, " ", Sheet1!W27)</f>
        <v xml:space="preserve"> </v>
      </c>
      <c r="H58" s="44" t="str">
        <f>IF(Sheet1!W27 = 0, " ", IF(Sheet1!$E$3 = 21, Sheet1!W27, Sheet1!W27 - (Sheet1!W27  * (Sheet1!$E$3/100))))</f>
        <v xml:space="preserve"> </v>
      </c>
      <c r="I58" s="44"/>
      <c r="J58" s="44" t="str">
        <f>IF(H58=" ","", (H58*Sheet1!$C$3))</f>
        <v/>
      </c>
    </row>
    <row r="59" spans="1:10" ht="22.5" customHeight="1">
      <c r="A59" s="60"/>
      <c r="B59" s="60"/>
      <c r="C59" s="46" t="str">
        <f>IF(B59 = "", "", IF(Sheet1!P26 = 0, " ", Sheet1!P26))</f>
        <v/>
      </c>
      <c r="D59" s="43"/>
      <c r="E59" s="46" t="str">
        <f>IF(B59 = "", "", IF(AND(Sheet1!$A$3 =1, C59 &gt;= 10), "Not Available", IF(AND(Sheet1!$A$3 = 3, C59 &gt;= 10), "Not Available", IF(Sheet1!$A$3 = 4, " ", Sheet1!$A$3))))</f>
        <v/>
      </c>
      <c r="F59" s="43"/>
      <c r="G59" s="44" t="str">
        <f>IF(Sheet1!W28 = 0, " ", Sheet1!W28)</f>
        <v xml:space="preserve"> </v>
      </c>
      <c r="H59" s="44" t="str">
        <f>IF(Sheet1!W28 = 0, " ", IF(Sheet1!$E$3 = 21, Sheet1!W28, Sheet1!W28 - (Sheet1!W28  * (Sheet1!$E$3/100))))</f>
        <v xml:space="preserve"> </v>
      </c>
      <c r="I59" s="44"/>
      <c r="J59" s="44" t="str">
        <f>IF(H59=" ","", (H59*Sheet1!$C$3))</f>
        <v/>
      </c>
    </row>
    <row r="60" spans="1:10" ht="22.5" customHeight="1">
      <c r="A60" s="60"/>
      <c r="B60" s="60"/>
      <c r="C60" s="46" t="str">
        <f>IF(B60 = "", "", IF(Sheet1!P27 = 0, " ", Sheet1!P27))</f>
        <v/>
      </c>
      <c r="D60" s="43"/>
      <c r="E60" s="46" t="str">
        <f>IF(B60 = "", "", IF(AND(Sheet1!$A$3 =1, C60 &gt;= 10), "Not Available", IF(AND(Sheet1!$A$3 = 3, C60 &gt;= 10), "Not Available", IF(Sheet1!$A$3 = 4, " ", Sheet1!$A$3))))</f>
        <v/>
      </c>
      <c r="F60" s="43"/>
      <c r="G60" s="44" t="str">
        <f>IF(Sheet1!W29 = 0, " ", Sheet1!W29)</f>
        <v xml:space="preserve"> </v>
      </c>
      <c r="H60" s="44" t="str">
        <f>IF(Sheet1!W29 = 0, " ", IF(Sheet1!$E$3 = 21, Sheet1!W29, Sheet1!W29 - (Sheet1!W29  * (Sheet1!$E$3/100))))</f>
        <v xml:space="preserve"> </v>
      </c>
      <c r="I60" s="44"/>
      <c r="J60" s="44" t="str">
        <f>IF(H60=" ","", (H60*Sheet1!$C$3))</f>
        <v/>
      </c>
    </row>
    <row r="61" spans="1:10" ht="22.5" customHeight="1">
      <c r="A61" s="60"/>
      <c r="B61" s="60"/>
      <c r="C61" s="46" t="str">
        <f>IF(B61 = "", "", IF(Sheet1!P28 = 0, " ", Sheet1!P28))</f>
        <v/>
      </c>
      <c r="D61" s="43"/>
      <c r="E61" s="46" t="str">
        <f>IF(B61 = "", "", IF(AND(Sheet1!$A$3 =1, C61 &gt;= 10), "Not Available", IF(AND(Sheet1!$A$3 = 3, C61 &gt;= 10), "Not Available", IF(Sheet1!$A$3 = 4, " ", Sheet1!$A$3))))</f>
        <v/>
      </c>
      <c r="F61" s="43"/>
      <c r="G61" s="44" t="str">
        <f>IF(Sheet1!W30 = 0, " ", Sheet1!W30)</f>
        <v xml:space="preserve"> </v>
      </c>
      <c r="H61" s="44" t="str">
        <f>IF(Sheet1!W30 = 0, " ", IF(Sheet1!$E$3 = 21, Sheet1!W30, Sheet1!W30 - (Sheet1!W30  * (Sheet1!$E$3/100))))</f>
        <v xml:space="preserve"> </v>
      </c>
      <c r="I61" s="44"/>
      <c r="J61" s="44" t="str">
        <f>IF(H61=" ","", (H61*Sheet1!$C$3))</f>
        <v/>
      </c>
    </row>
    <row r="62" spans="1:10" ht="22.5" customHeight="1">
      <c r="A62" s="60"/>
      <c r="B62" s="60"/>
      <c r="C62" s="46" t="str">
        <f>IF(B62 = "", "", IF(Sheet1!P29 = 0, " ", Sheet1!P29))</f>
        <v/>
      </c>
      <c r="D62" s="43"/>
      <c r="E62" s="46" t="str">
        <f>IF(B62 = "", "", IF(AND(Sheet1!$A$3 =1, C62 &gt;= 10), "Not Available", IF(AND(Sheet1!$A$3 = 3, C62 &gt;= 10), "Not Available", IF(Sheet1!$A$3 = 4, " ", Sheet1!$A$3))))</f>
        <v/>
      </c>
      <c r="F62" s="43"/>
      <c r="G62" s="44" t="str">
        <f>IF(Sheet1!W31 = 0, " ", Sheet1!W31)</f>
        <v xml:space="preserve"> </v>
      </c>
      <c r="H62" s="44" t="str">
        <f>IF(Sheet1!W31 = 0, " ", IF(Sheet1!$E$3 = 21, Sheet1!W31, Sheet1!W31 - (Sheet1!W31  * (Sheet1!$E$3/100))))</f>
        <v xml:space="preserve"> </v>
      </c>
      <c r="I62" s="44"/>
      <c r="J62" s="44" t="str">
        <f>IF(H62=" ","", (H62*Sheet1!$C$3))</f>
        <v/>
      </c>
    </row>
    <row r="63" spans="1:10" ht="22.5" customHeight="1">
      <c r="A63" s="60"/>
      <c r="B63" s="60"/>
      <c r="C63" s="46" t="str">
        <f>IF(B63 = "", "", IF(Sheet1!P30 = 0, " ", Sheet1!P30))</f>
        <v/>
      </c>
      <c r="D63" s="43"/>
      <c r="E63" s="46" t="str">
        <f>IF(B63 = "", "", IF(AND(Sheet1!$A$3 =1, C63 &gt;= 10), "Not Available", IF(AND(Sheet1!$A$3 = 3, C63 &gt;= 10), "Not Available", IF(Sheet1!$A$3 = 4, " ", Sheet1!$A$3))))</f>
        <v/>
      </c>
      <c r="F63" s="43"/>
      <c r="G63" s="44" t="str">
        <f>IF(Sheet1!W32 = 0, " ", Sheet1!W32)</f>
        <v xml:space="preserve"> </v>
      </c>
      <c r="H63" s="44" t="str">
        <f>IF(Sheet1!W32 = 0, " ", IF(Sheet1!$E$3 = 21, Sheet1!W32, Sheet1!W32 - (Sheet1!W32  * (Sheet1!$E$3/100))))</f>
        <v xml:space="preserve"> </v>
      </c>
      <c r="I63" s="44"/>
      <c r="J63" s="44" t="str">
        <f>IF(H63=" ","", (H63*Sheet1!$C$3))</f>
        <v/>
      </c>
    </row>
    <row r="64" spans="1:10" ht="22.5" customHeight="1">
      <c r="A64" s="60"/>
      <c r="B64" s="60"/>
      <c r="C64" s="46" t="str">
        <f>IF(B64 = "", "", IF(Sheet1!P31 = 0, " ", Sheet1!P31))</f>
        <v/>
      </c>
      <c r="D64" s="43"/>
      <c r="E64" s="46" t="str">
        <f>IF(B64 = "", "", IF(AND(Sheet1!$A$3 =1, C64 &gt;= 10), "Not Available", IF(AND(Sheet1!$A$3 = 3, C64 &gt;= 10), "Not Available", IF(Sheet1!$A$3 = 4, " ", Sheet1!$A$3))))</f>
        <v/>
      </c>
      <c r="F64" s="43"/>
      <c r="G64" s="44" t="str">
        <f>IF(Sheet1!W33 = 0, " ", Sheet1!W33)</f>
        <v xml:space="preserve"> </v>
      </c>
      <c r="H64" s="44" t="str">
        <f>IF(Sheet1!W33 = 0, " ", IF(Sheet1!$E$3 = 21, Sheet1!W33, Sheet1!W33 - (Sheet1!W33  * (Sheet1!$E$3/100))))</f>
        <v xml:space="preserve"> </v>
      </c>
      <c r="I64" s="44"/>
      <c r="J64" s="44" t="str">
        <f>IF(H64=" ","", (H64*Sheet1!$C$3))</f>
        <v/>
      </c>
    </row>
    <row r="65" spans="1:10" ht="22.5" customHeight="1">
      <c r="A65" s="60"/>
      <c r="B65" s="60"/>
      <c r="C65" s="46" t="str">
        <f>IF(B65 = "", "", IF(Sheet1!P32 = 0, " ", Sheet1!P32))</f>
        <v/>
      </c>
      <c r="D65" s="43"/>
      <c r="E65" s="46" t="str">
        <f>IF(B65 = "", "", IF(AND(Sheet1!$A$3 =1, C65 &gt;= 10), "Not Available", IF(AND(Sheet1!$A$3 = 3, C65 &gt;= 10), "Not Available", IF(Sheet1!$A$3 = 4, " ", Sheet1!$A$3))))</f>
        <v/>
      </c>
      <c r="F65" s="43"/>
      <c r="G65" s="44" t="str">
        <f>IF(Sheet1!W34 = 0, " ", Sheet1!W34)</f>
        <v xml:space="preserve"> </v>
      </c>
      <c r="H65" s="44" t="str">
        <f>IF(Sheet1!W34 = 0, " ", IF(Sheet1!$E$3 = 21, Sheet1!W34, Sheet1!W34 - (Sheet1!W34  * (Sheet1!$E$3/100))))</f>
        <v xml:space="preserve"> </v>
      </c>
      <c r="I65" s="44"/>
      <c r="J65" s="44" t="str">
        <f>IF(H65=" ","", (H65*Sheet1!$C$3))</f>
        <v/>
      </c>
    </row>
    <row r="66" spans="1:10" ht="22.5" customHeight="1">
      <c r="A66" s="60"/>
      <c r="B66" s="60"/>
      <c r="C66" s="46" t="str">
        <f>IF(B66 = "", "", IF(Sheet1!P33 = 0, " ", Sheet1!P33))</f>
        <v/>
      </c>
      <c r="D66" s="43"/>
      <c r="E66" s="46" t="str">
        <f>IF(B66 = "", "", IF(AND(Sheet1!$A$3 =1, C66 &gt;= 10), "Not Available", IF(AND(Sheet1!$A$3 = 3, C66 &gt;= 10), "Not Available", IF(Sheet1!$A$3 = 4, " ", Sheet1!$A$3))))</f>
        <v/>
      </c>
      <c r="F66" s="43"/>
      <c r="G66" s="44" t="str">
        <f>IF(Sheet1!W35 = 0, " ", Sheet1!W35)</f>
        <v xml:space="preserve"> </v>
      </c>
      <c r="H66" s="44" t="str">
        <f>IF(Sheet1!W35 = 0, " ", IF(Sheet1!$E$3 = 21, Sheet1!W35, Sheet1!W35 - (Sheet1!W35  * (Sheet1!$E$3/100))))</f>
        <v xml:space="preserve"> </v>
      </c>
      <c r="I66" s="44"/>
      <c r="J66" s="44" t="str">
        <f>IF(H66=" ","", (H66*Sheet1!$C$3))</f>
        <v/>
      </c>
    </row>
    <row r="67" spans="1:10" ht="22.5" customHeight="1">
      <c r="A67" s="60"/>
      <c r="B67" s="60"/>
      <c r="C67" s="46" t="str">
        <f>IF(B67 = "", "", IF(Sheet1!P34 = 0, " ", Sheet1!P34))</f>
        <v/>
      </c>
      <c r="D67" s="43"/>
      <c r="E67" s="46" t="str">
        <f>IF(B67 = "", "", IF(AND(Sheet1!$A$3 =1, C67 &gt;= 10), "Not Available", IF(AND(Sheet1!$A$3 = 3, C67 &gt;= 10), "Not Available", IF(Sheet1!$A$3 = 4, " ", Sheet1!$A$3))))</f>
        <v/>
      </c>
      <c r="F67" s="43"/>
      <c r="G67" s="44" t="str">
        <f>IF(Sheet1!W36 = 0, " ", Sheet1!W36)</f>
        <v xml:space="preserve"> </v>
      </c>
      <c r="H67" s="44" t="str">
        <f>IF(Sheet1!W36 = 0, " ", IF(Sheet1!$E$3 = 21, Sheet1!W36, Sheet1!W36 - (Sheet1!W36  * (Sheet1!$E$3/100))))</f>
        <v xml:space="preserve"> </v>
      </c>
      <c r="I67" s="44"/>
      <c r="J67" s="44" t="str">
        <f>IF(H67=" ","", (H67*Sheet1!$C$3))</f>
        <v/>
      </c>
    </row>
    <row r="68" spans="1:10" ht="22.5" customHeight="1">
      <c r="A68" s="60"/>
      <c r="B68" s="60"/>
      <c r="C68" s="46" t="str">
        <f>IF(B68 = "", "", IF(Sheet1!P35 = 0, " ", Sheet1!P35))</f>
        <v/>
      </c>
      <c r="D68" s="43"/>
      <c r="E68" s="46" t="str">
        <f>IF(B68 = "", "", IF(AND(Sheet1!$A$3 =1, C68 &gt;= 10), "Not Available", IF(AND(Sheet1!$A$3 = 3, C68 &gt;= 10), "Not Available", IF(Sheet1!$A$3 = 4, " ", Sheet1!$A$3))))</f>
        <v/>
      </c>
      <c r="F68" s="43"/>
      <c r="G68" s="44" t="str">
        <f>IF(Sheet1!W37 = 0, " ", Sheet1!W37)</f>
        <v xml:space="preserve"> </v>
      </c>
      <c r="H68" s="44" t="str">
        <f>IF(Sheet1!W37 = 0, " ", IF(Sheet1!$E$3 = 21, Sheet1!W37, Sheet1!W37 - (Sheet1!W37  * (Sheet1!$E$3/100))))</f>
        <v xml:space="preserve"> </v>
      </c>
      <c r="I68" s="44"/>
      <c r="J68" s="44" t="str">
        <f>IF(H68=" ","", (H68*Sheet1!$C$3))</f>
        <v/>
      </c>
    </row>
    <row r="69" spans="1:10" ht="22.5" customHeight="1">
      <c r="A69" s="60"/>
      <c r="B69" s="60"/>
      <c r="C69" s="46" t="str">
        <f>IF(B69 = "", "", IF(Sheet1!P36 = 0, " ", Sheet1!P36))</f>
        <v/>
      </c>
      <c r="D69" s="43"/>
      <c r="E69" s="46" t="str">
        <f>IF(B69 = "", "", IF(AND(Sheet1!$A$3 =1, C69 &gt;= 10), "Not Available", IF(AND(Sheet1!$A$3 = 3, C69 &gt;= 10), "Not Available", IF(Sheet1!$A$3 = 4, " ", Sheet1!$A$3))))</f>
        <v/>
      </c>
      <c r="F69" s="43"/>
      <c r="G69" s="44" t="str">
        <f>IF(Sheet1!W38 = 0, " ", Sheet1!W38)</f>
        <v xml:space="preserve"> </v>
      </c>
      <c r="H69" s="44" t="str">
        <f>IF(Sheet1!W38 = 0, " ", IF(Sheet1!$E$3 = 21, Sheet1!W38, Sheet1!W38 - (Sheet1!W38  * (Sheet1!$E$3/100))))</f>
        <v xml:space="preserve"> </v>
      </c>
      <c r="I69" s="44"/>
      <c r="J69" s="44" t="str">
        <f>IF(H69=" ","", (H69*Sheet1!$C$3))</f>
        <v/>
      </c>
    </row>
    <row r="70" spans="1:10" ht="22.5" customHeight="1">
      <c r="A70" s="60"/>
      <c r="B70" s="60"/>
      <c r="C70" s="46" t="str">
        <f>IF(B70 = "", "", IF(Sheet1!P37 = 0, " ", Sheet1!P37))</f>
        <v/>
      </c>
      <c r="D70" s="43"/>
      <c r="E70" s="46" t="str">
        <f>IF(B70 = "", "", IF(AND(Sheet1!$A$3 =1, C70 &gt;= 10), "Not Available", IF(AND(Sheet1!$A$3 = 3, C70 &gt;= 10), "Not Available", IF(Sheet1!$A$3 = 4, " ", Sheet1!$A$3))))</f>
        <v/>
      </c>
      <c r="F70" s="43"/>
      <c r="G70" s="44" t="str">
        <f>IF(Sheet1!W39 = 0, " ", Sheet1!W39)</f>
        <v xml:space="preserve"> </v>
      </c>
      <c r="H70" s="44" t="str">
        <f>IF(Sheet1!W39 = 0, " ", IF(Sheet1!$E$3 = 21, Sheet1!W39, Sheet1!W39 - (Sheet1!W39  * (Sheet1!$E$3/100))))</f>
        <v xml:space="preserve"> </v>
      </c>
      <c r="I70" s="44"/>
      <c r="J70" s="44" t="str">
        <f>IF(H70=" ","", (H70*Sheet1!$C$3))</f>
        <v/>
      </c>
    </row>
    <row r="71" spans="1:10" ht="22.5" customHeight="1">
      <c r="A71" s="60"/>
      <c r="B71" s="60"/>
      <c r="C71" s="46" t="str">
        <f>IF(B71 = "", "", IF(Sheet1!P38 = 0, " ", Sheet1!P38))</f>
        <v/>
      </c>
      <c r="D71" s="43"/>
      <c r="E71" s="46" t="str">
        <f>IF(B71 = "", "", IF(AND(Sheet1!$A$3 =1, C71 &gt;= 10), "Not Available", IF(AND(Sheet1!$A$3 = 3, C71 &gt;= 10), "Not Available", IF(Sheet1!$A$3 = 4, " ", Sheet1!$A$3))))</f>
        <v/>
      </c>
      <c r="F71" s="43"/>
      <c r="G71" s="44" t="str">
        <f>IF(Sheet1!W40 = 0, " ", Sheet1!W40)</f>
        <v xml:space="preserve"> </v>
      </c>
      <c r="H71" s="44" t="str">
        <f>IF(Sheet1!W40 = 0, " ", IF(Sheet1!$E$3 = 21, Sheet1!W40, Sheet1!W40 - (Sheet1!W40  * (Sheet1!$E$3/100))))</f>
        <v xml:space="preserve"> </v>
      </c>
      <c r="I71" s="44"/>
      <c r="J71" s="44" t="str">
        <f>IF(H71=" ","", (H71*Sheet1!$C$3))</f>
        <v/>
      </c>
    </row>
    <row r="72" spans="1:10" ht="22.5" customHeight="1">
      <c r="A72" s="60"/>
      <c r="B72" s="60"/>
      <c r="C72" s="46" t="str">
        <f>IF(B72 = "", "", IF(Sheet1!P39 = 0, " ", Sheet1!P39))</f>
        <v/>
      </c>
      <c r="D72" s="43"/>
      <c r="E72" s="46" t="str">
        <f>IF(B72 = "", "", IF(AND(Sheet1!$A$3 =1, C72 &gt;= 10), "Not Available", IF(AND(Sheet1!$A$3 = 3, C72 &gt;= 10), "Not Available", IF(Sheet1!$A$3 = 4, " ", Sheet1!$A$3))))</f>
        <v/>
      </c>
      <c r="F72" s="43"/>
      <c r="G72" s="44" t="str">
        <f>IF(Sheet1!W41 = 0, " ", Sheet1!W41)</f>
        <v xml:space="preserve"> </v>
      </c>
      <c r="H72" s="44" t="str">
        <f>IF(Sheet1!W41 = 0, " ", IF(Sheet1!$E$3 = 21, Sheet1!W41, Sheet1!W41 - (Sheet1!W41  * (Sheet1!$E$3/100))))</f>
        <v xml:space="preserve"> </v>
      </c>
      <c r="I72" s="44"/>
      <c r="J72" s="44" t="str">
        <f>IF(H72=" ","", (H72*Sheet1!$C$3))</f>
        <v/>
      </c>
    </row>
    <row r="73" spans="1:10" ht="22.5" customHeight="1">
      <c r="A73" s="60"/>
      <c r="B73" s="60"/>
      <c r="C73" s="46" t="str">
        <f>IF(B73 = "", "", IF(Sheet1!P40 = 0, " ", Sheet1!P40))</f>
        <v/>
      </c>
      <c r="D73" s="43"/>
      <c r="E73" s="46" t="str">
        <f>IF(B73 = "", "", IF(AND(Sheet1!$A$3 =1, C73 &gt;= 10), "Not Available", IF(AND(Sheet1!$A$3 = 3, C73 &gt;= 10), "Not Available", IF(Sheet1!$A$3 = 4, " ", Sheet1!$A$3))))</f>
        <v/>
      </c>
      <c r="F73" s="43"/>
      <c r="G73" s="44" t="str">
        <f>IF(Sheet1!W42 = 0, " ", Sheet1!W42)</f>
        <v xml:space="preserve"> </v>
      </c>
      <c r="H73" s="44" t="str">
        <f>IF(Sheet1!W42 = 0, " ", IF(Sheet1!$E$3 = 21, Sheet1!W42, Sheet1!W42 - (Sheet1!W42  * (Sheet1!$E$3/100))))</f>
        <v xml:space="preserve"> </v>
      </c>
      <c r="I73" s="44"/>
      <c r="J73" s="44" t="str">
        <f>IF(H73=" ","", (H73*Sheet1!$C$3))</f>
        <v/>
      </c>
    </row>
    <row r="74" spans="1:10" ht="22.5" customHeight="1">
      <c r="A74" s="60"/>
      <c r="B74" s="60"/>
      <c r="C74" s="46" t="str">
        <f>IF(B74 = "", "", IF(Sheet1!P41 = 0, " ", Sheet1!P41))</f>
        <v/>
      </c>
      <c r="D74" s="43"/>
      <c r="E74" s="46" t="str">
        <f>IF(B74 = "", "", IF(AND(Sheet1!$A$3 =1, C74 &gt;= 10), "Not Available", IF(AND(Sheet1!$A$3 = 3, C74 &gt;= 10), "Not Available", IF(Sheet1!$A$3 = 4, " ", Sheet1!$A$3))))</f>
        <v/>
      </c>
      <c r="F74" s="43"/>
      <c r="G74" s="44" t="str">
        <f>IF(Sheet1!W43 = 0, " ", Sheet1!W43)</f>
        <v xml:space="preserve"> </v>
      </c>
      <c r="H74" s="44" t="str">
        <f>IF(Sheet1!W43 = 0, " ", IF(Sheet1!$E$3 = 21, Sheet1!W43, Sheet1!W43 - (Sheet1!W43  * (Sheet1!$E$3/100))))</f>
        <v xml:space="preserve"> </v>
      </c>
      <c r="I74" s="44"/>
      <c r="J74" s="44" t="str">
        <f>IF(H74=" ","", (H74*Sheet1!$C$3))</f>
        <v/>
      </c>
    </row>
    <row r="75" spans="1:10" ht="22.5" customHeight="1">
      <c r="A75" s="60"/>
      <c r="B75" s="60"/>
      <c r="C75" s="46" t="str">
        <f>IF(B75 = "", "", IF(Sheet1!P42 = 0, " ", Sheet1!P42))</f>
        <v/>
      </c>
      <c r="D75" s="43"/>
      <c r="E75" s="46" t="str">
        <f>IF(B75 = "", "", IF(AND(Sheet1!$A$3 =1, C75 &gt;= 10), "Not Available", IF(AND(Sheet1!$A$3 = 3, C75 &gt;= 10), "Not Available", IF(Sheet1!$A$3 = 4, " ", Sheet1!$A$3))))</f>
        <v/>
      </c>
      <c r="F75" s="43"/>
      <c r="G75" s="44" t="str">
        <f>IF(Sheet1!W44 = 0, " ", Sheet1!W44)</f>
        <v xml:space="preserve"> </v>
      </c>
      <c r="H75" s="44" t="str">
        <f>IF(Sheet1!W44 = 0, " ", IF(Sheet1!$E$3 = 21, Sheet1!W44, Sheet1!W44 - (Sheet1!W44  * (Sheet1!$E$3/100))))</f>
        <v xml:space="preserve"> </v>
      </c>
      <c r="I75" s="44"/>
      <c r="J75" s="44" t="str">
        <f>IF(H75=" ","", (H75*Sheet1!$C$3))</f>
        <v/>
      </c>
    </row>
    <row r="76" spans="1:10" ht="22.5" customHeight="1">
      <c r="A76" s="48"/>
      <c r="B76" s="49"/>
      <c r="C76" s="46" t="str">
        <f>IF(B76 = "", "", IF(Sheet1!P43 = 0, " ", Sheet1!P43))</f>
        <v/>
      </c>
      <c r="D76" s="43"/>
      <c r="E76" s="46" t="str">
        <f>IF(B76 = "", "", IF(AND(Sheet1!$A$3 =1, C76 &gt;= 10), "Not Available", IF(AND(Sheet1!$A$3 = 3, C76 &gt;= 10), "Not Available", IF(Sheet1!$A$3 = 4, " ", Sheet1!$A$3))))</f>
        <v/>
      </c>
      <c r="F76" s="43"/>
      <c r="G76" s="44" t="str">
        <f>IF(Sheet1!W45 = 0, " ", Sheet1!W45)</f>
        <v xml:space="preserve"> </v>
      </c>
      <c r="H76" s="44" t="str">
        <f>IF(Sheet1!W45 = 0, " ", IF(Sheet1!$E$3 = 21, Sheet1!W45, Sheet1!W45 - (Sheet1!W45  * (Sheet1!$E$3/100))))</f>
        <v xml:space="preserve"> </v>
      </c>
      <c r="I76" s="44"/>
      <c r="J76" s="44" t="str">
        <f>IF(H76=" ","", (H76*Sheet1!$C$3))</f>
        <v/>
      </c>
    </row>
    <row r="77" spans="1:10" ht="22.5" customHeight="1">
      <c r="A77" s="48"/>
      <c r="B77" s="49"/>
      <c r="C77" s="46" t="str">
        <f>IF(B77 = "", "", IF(Sheet1!P44 = 0, " ", Sheet1!P44))</f>
        <v/>
      </c>
      <c r="D77" s="43"/>
      <c r="E77" s="46" t="str">
        <f>IF(B77 = "", "", IF(AND(Sheet1!$A$3 =1, C77 &gt;= 10), "Not Available", IF(AND(Sheet1!$A$3 = 3, C77 &gt;= 10), "Not Available", IF(Sheet1!$A$3 = 4, " ", Sheet1!$A$3))))</f>
        <v/>
      </c>
      <c r="F77" s="43"/>
      <c r="G77" s="44" t="str">
        <f>IF(Sheet1!W46 = 0, " ", Sheet1!W46)</f>
        <v xml:space="preserve"> </v>
      </c>
      <c r="H77" s="44" t="str">
        <f>IF(Sheet1!W46 = 0, " ", IF(Sheet1!$E$3 = 21, Sheet1!W46, Sheet1!W46 - (Sheet1!W46  * (Sheet1!$E$3/100))))</f>
        <v xml:space="preserve"> </v>
      </c>
      <c r="I77" s="44"/>
      <c r="J77" s="44" t="str">
        <f>IF(H77=" ","", (H77*Sheet1!$C$3))</f>
        <v/>
      </c>
    </row>
    <row r="78" spans="1:10" ht="22.5" customHeight="1">
      <c r="A78" s="48"/>
      <c r="B78" s="49"/>
      <c r="C78" s="46" t="str">
        <f>IF(B78 = "", "", IF(Sheet1!P45 = 0, " ", Sheet1!P45))</f>
        <v/>
      </c>
      <c r="D78" s="43"/>
      <c r="E78" s="46" t="str">
        <f>IF(B78 = "", "", IF(AND(Sheet1!$A$3 =1, C78 &gt;= 10), "Not Available", IF(AND(Sheet1!$A$3 = 3, C78 &gt;= 10), "Not Available", IF(Sheet1!$A$3 = 4, " ", Sheet1!$A$3))))</f>
        <v/>
      </c>
      <c r="F78" s="43"/>
      <c r="G78" s="44" t="str">
        <f>IF(Sheet1!W47 = 0, " ", Sheet1!W47)</f>
        <v xml:space="preserve"> </v>
      </c>
      <c r="H78" s="44" t="str">
        <f>IF(Sheet1!W47 = 0, " ", IF(Sheet1!$E$3 = 21, Sheet1!W47, Sheet1!W47 - (Sheet1!W47  * (Sheet1!$E$3/100))))</f>
        <v xml:space="preserve"> </v>
      </c>
      <c r="I78" s="44"/>
      <c r="J78" s="44" t="str">
        <f>IF(H78=" ","", (H78*Sheet1!$C$3))</f>
        <v/>
      </c>
    </row>
    <row r="79" spans="1:10" ht="22.5" customHeight="1">
      <c r="A79" s="48"/>
      <c r="B79" s="49"/>
      <c r="C79" s="46" t="str">
        <f>IF(B79 = "", "", IF(Sheet1!P46 = 0, " ", Sheet1!P46))</f>
        <v/>
      </c>
      <c r="D79" s="43"/>
      <c r="E79" s="46" t="str">
        <f>IF(B79 = "", "", IF(AND(Sheet1!$A$3 =1, C79 &gt;= 10), "Not Available", IF(AND(Sheet1!$A$3 = 3, C79 &gt;= 10), "Not Available", IF(Sheet1!$A$3 = 4, " ", Sheet1!$A$3))))</f>
        <v/>
      </c>
      <c r="F79" s="43"/>
      <c r="G79" s="44" t="str">
        <f>IF(Sheet1!W48 = 0, " ", Sheet1!W48)</f>
        <v xml:space="preserve"> </v>
      </c>
      <c r="H79" s="44" t="str">
        <f>IF(Sheet1!W48 = 0, " ", IF(Sheet1!$E$3 = 21, Sheet1!W48, Sheet1!W48 - (Sheet1!W48  * (Sheet1!$E$3/100))))</f>
        <v xml:space="preserve"> </v>
      </c>
      <c r="I79" s="44"/>
      <c r="J79" s="44" t="str">
        <f>IF(H79=" ","", (H79*Sheet1!$C$3))</f>
        <v/>
      </c>
    </row>
    <row r="80" spans="1:10" ht="22.5" customHeight="1">
      <c r="A80" s="48"/>
      <c r="B80" s="49"/>
      <c r="C80" s="46" t="str">
        <f>IF(B80 = "", "", IF(Sheet1!P47 = 0, " ", Sheet1!P47))</f>
        <v/>
      </c>
      <c r="D80" s="43"/>
      <c r="E80" s="46" t="str">
        <f>IF(B80 = "", "", IF(AND(Sheet1!$A$3 =1, C80 &gt;= 10), "Not Available", IF(AND(Sheet1!$A$3 = 3, C80 &gt;= 10), "Not Available", IF(Sheet1!$A$3 = 4, " ", Sheet1!$A$3))))</f>
        <v/>
      </c>
      <c r="F80" s="43"/>
      <c r="G80" s="44" t="str">
        <f>IF(Sheet1!W49 = 0, " ", Sheet1!W49)</f>
        <v xml:space="preserve"> </v>
      </c>
      <c r="H80" s="44" t="str">
        <f>IF(Sheet1!W49 = 0, " ", IF(Sheet1!$E$3 = 21, Sheet1!W49, Sheet1!W49 - (Sheet1!W49  * (Sheet1!$E$3/100))))</f>
        <v xml:space="preserve"> </v>
      </c>
      <c r="I80" s="44"/>
      <c r="J80" s="44" t="str">
        <f>IF(H80=" ","", (H80*Sheet1!$C$3))</f>
        <v/>
      </c>
    </row>
    <row r="81" spans="1:10" ht="22.5" customHeight="1">
      <c r="A81" s="48"/>
      <c r="B81" s="49"/>
      <c r="C81" s="46" t="str">
        <f>IF(B81 = "", "", IF(Sheet1!P48 = 0, " ", Sheet1!P48))</f>
        <v/>
      </c>
      <c r="D81" s="43"/>
      <c r="E81" s="46" t="str">
        <f>IF(B81 = "", "", IF(AND(Sheet1!$A$3 =1, C81 &gt;= 10), "Not Available", IF(AND(Sheet1!$A$3 = 3, C81 &gt;= 10), "Not Available", IF(Sheet1!$A$3 = 4, " ", Sheet1!$A$3))))</f>
        <v/>
      </c>
      <c r="F81" s="43"/>
      <c r="G81" s="44" t="str">
        <f>IF(Sheet1!W50 = 0, " ", Sheet1!W50)</f>
        <v xml:space="preserve"> </v>
      </c>
      <c r="H81" s="44" t="str">
        <f>IF(Sheet1!W50 = 0, " ", IF(Sheet1!$E$3 = 21, Sheet1!W50, Sheet1!W50 - (Sheet1!W50  * (Sheet1!$E$3/100))))</f>
        <v xml:space="preserve"> </v>
      </c>
      <c r="I81" s="44"/>
      <c r="J81" s="44" t="str">
        <f>IF(H81=" ","", (H81*Sheet1!$C$3))</f>
        <v/>
      </c>
    </row>
    <row r="82" spans="1:10" ht="22.5" customHeight="1">
      <c r="A82" s="48"/>
      <c r="B82" s="49"/>
      <c r="C82" s="46" t="str">
        <f>IF(B82 = "", "", IF(Sheet1!P49 = 0, " ", Sheet1!P49))</f>
        <v/>
      </c>
      <c r="D82" s="43"/>
      <c r="E82" s="46" t="str">
        <f>IF(B82 = "", "", IF(AND(Sheet1!$A$3 =1, C82 &gt;= 10), "Not Available", IF(AND(Sheet1!$A$3 = 3, C82 &gt;= 10), "Not Available", IF(Sheet1!$A$3 = 4, " ", Sheet1!$A$3))))</f>
        <v/>
      </c>
      <c r="F82" s="43"/>
      <c r="G82" s="44" t="str">
        <f>IF(Sheet1!W51 = 0, " ", Sheet1!W51)</f>
        <v xml:space="preserve"> </v>
      </c>
      <c r="H82" s="44" t="str">
        <f>IF(Sheet1!W51 = 0, " ", IF(Sheet1!$E$3 = 21, Sheet1!W51, Sheet1!W51 - (Sheet1!W51  * (Sheet1!$E$3/100))))</f>
        <v xml:space="preserve"> </v>
      </c>
      <c r="I82" s="44"/>
      <c r="J82" s="44" t="str">
        <f>IF(H82=" ","", (H82*Sheet1!$C$3))</f>
        <v/>
      </c>
    </row>
    <row r="83" spans="1:10" ht="22.5" customHeight="1">
      <c r="A83" s="48"/>
      <c r="B83" s="49"/>
      <c r="C83" s="46" t="str">
        <f>IF(B83 = "", "", IF(Sheet1!P50 = 0, " ", Sheet1!P50))</f>
        <v/>
      </c>
      <c r="D83" s="43"/>
      <c r="E83" s="46" t="str">
        <f>IF(B83 = "", "", IF(AND(Sheet1!$A$3 =1, C83 &gt;= 10), "Not Available", IF(AND(Sheet1!$A$3 = 3, C83 &gt;= 10), "Not Available", IF(Sheet1!$A$3 = 4, " ", Sheet1!$A$3))))</f>
        <v/>
      </c>
      <c r="F83" s="43"/>
      <c r="G83" s="44" t="str">
        <f>IF(Sheet1!W52 = 0, " ", Sheet1!W52)</f>
        <v xml:space="preserve"> </v>
      </c>
      <c r="H83" s="44" t="str">
        <f>IF(Sheet1!W52 = 0, " ", IF(Sheet1!$E$3 = 21, Sheet1!W52, Sheet1!W52 - (Sheet1!W52  * (Sheet1!$E$3/100))))</f>
        <v xml:space="preserve"> </v>
      </c>
      <c r="I83" s="44"/>
      <c r="J83" s="44" t="str">
        <f>IF(H83=" ","", (H83*Sheet1!$C$3))</f>
        <v/>
      </c>
    </row>
    <row r="84" spans="1:10" ht="22.5" customHeight="1">
      <c r="A84" s="48"/>
      <c r="B84" s="49"/>
      <c r="C84" s="46" t="str">
        <f>IF(B84 = "", "", IF(Sheet1!P51 = 0, " ", Sheet1!P51))</f>
        <v/>
      </c>
      <c r="D84" s="43"/>
      <c r="E84" s="46" t="str">
        <f>IF(B84 = "", "", IF(AND(Sheet1!$A$3 =1, C84 &gt;= 10), "Not Available", IF(AND(Sheet1!$A$3 = 3, C84 &gt;= 10), "Not Available", IF(Sheet1!$A$3 = 4, " ", Sheet1!$A$3))))</f>
        <v/>
      </c>
      <c r="F84" s="43"/>
      <c r="G84" s="44" t="str">
        <f>IF(Sheet1!W53 = 0, " ", Sheet1!W53)</f>
        <v xml:space="preserve"> </v>
      </c>
      <c r="H84" s="44" t="str">
        <f>IF(Sheet1!W53 = 0, " ", IF(Sheet1!$E$3 = 21, Sheet1!W53, Sheet1!W53 - (Sheet1!W53  * (Sheet1!$E$3/100))))</f>
        <v xml:space="preserve"> </v>
      </c>
      <c r="I84" s="44"/>
      <c r="J84" s="44" t="str">
        <f>IF(H84=" ","", (H84*Sheet1!$C$3))</f>
        <v/>
      </c>
    </row>
    <row r="85" spans="1:10" ht="22.5" customHeight="1">
      <c r="A85" s="48"/>
      <c r="B85" s="49"/>
      <c r="C85" s="46" t="str">
        <f>IF(B85 = "", "", IF(Sheet1!P52 = 0, " ", Sheet1!P52))</f>
        <v/>
      </c>
      <c r="D85" s="43"/>
      <c r="E85" s="46" t="str">
        <f>IF(B85 = "", "", IF(AND(Sheet1!$A$3 =1, C85 &gt;= 10), "Not Available", IF(AND(Sheet1!$A$3 = 3, C85 &gt;= 10), "Not Available", IF(Sheet1!$A$3 = 4, " ", Sheet1!$A$3))))</f>
        <v/>
      </c>
      <c r="F85" s="43"/>
      <c r="G85" s="44" t="str">
        <f>IF(Sheet1!W54 = 0, " ", Sheet1!W54)</f>
        <v xml:space="preserve"> </v>
      </c>
      <c r="H85" s="44" t="str">
        <f>IF(Sheet1!W54 = 0, " ", IF(Sheet1!$E$3 = 21, Sheet1!W54, Sheet1!W54 - (Sheet1!W54  * (Sheet1!$E$3/100))))</f>
        <v xml:space="preserve"> </v>
      </c>
      <c r="I85" s="44"/>
      <c r="J85" s="44" t="str">
        <f>IF(H85=" ","", (H85*Sheet1!$C$3))</f>
        <v/>
      </c>
    </row>
    <row r="86" spans="1:10" ht="22.5" customHeight="1">
      <c r="A86" s="48"/>
      <c r="B86" s="49"/>
      <c r="C86" s="46" t="str">
        <f>IF(B86 = "", "", IF(Sheet1!P53 = 0, " ", Sheet1!P53))</f>
        <v/>
      </c>
      <c r="D86" s="43"/>
      <c r="E86" s="46" t="str">
        <f>IF(B86 = "", "", IF(AND(Sheet1!$A$3 =1, C86 &gt;= 10), "Not Available", IF(AND(Sheet1!$A$3 = 3, C86 &gt;= 10), "Not Available", IF(Sheet1!$A$3 = 4, " ", Sheet1!$A$3))))</f>
        <v/>
      </c>
      <c r="F86" s="43"/>
      <c r="G86" s="44" t="str">
        <f>IF(Sheet1!W55 = 0, " ", Sheet1!W55)</f>
        <v xml:space="preserve"> </v>
      </c>
      <c r="H86" s="44" t="str">
        <f>IF(Sheet1!W55 = 0, " ", IF(Sheet1!$E$3 = 21, Sheet1!W55, Sheet1!W55 - (Sheet1!W55  * (Sheet1!$E$3/100))))</f>
        <v xml:space="preserve"> </v>
      </c>
      <c r="I86" s="44"/>
      <c r="J86" s="44" t="str">
        <f>IF(H86=" ","", (H86*Sheet1!$C$3))</f>
        <v/>
      </c>
    </row>
    <row r="87" spans="1:10" ht="22.5" customHeight="1">
      <c r="A87" s="48"/>
      <c r="B87" s="49"/>
      <c r="C87" s="46" t="str">
        <f>IF(B87 = "", "", IF(Sheet1!P54 = 0, " ", Sheet1!P54))</f>
        <v/>
      </c>
      <c r="D87" s="43"/>
      <c r="E87" s="46" t="str">
        <f>IF(B87 = "", "", IF(AND(Sheet1!$A$3 =1, C87 &gt;= 10), "Not Available", IF(AND(Sheet1!$A$3 = 3, C87 &gt;= 10), "Not Available", IF(Sheet1!$A$3 = 4, " ", Sheet1!$A$3))))</f>
        <v/>
      </c>
      <c r="F87" s="43"/>
      <c r="G87" s="44" t="str">
        <f>IF(Sheet1!W56 = 0, " ", Sheet1!W56)</f>
        <v xml:space="preserve"> </v>
      </c>
      <c r="H87" s="44" t="str">
        <f>IF(Sheet1!W56 = 0, " ", IF(Sheet1!$E$3 = 21, Sheet1!W56, Sheet1!W56 - (Sheet1!W56  * (Sheet1!$E$3/100))))</f>
        <v xml:space="preserve"> </v>
      </c>
      <c r="I87" s="44"/>
      <c r="J87" s="44" t="str">
        <f>IF(H87=" ","", (H87*Sheet1!$C$3))</f>
        <v/>
      </c>
    </row>
    <row r="88" spans="1:10" ht="22.5" customHeight="1">
      <c r="A88" s="48"/>
      <c r="B88" s="49"/>
      <c r="C88" s="46" t="str">
        <f>IF(B88 = "", "", IF(Sheet1!P55 = 0, " ", Sheet1!P55))</f>
        <v/>
      </c>
      <c r="D88" s="43"/>
      <c r="E88" s="46" t="str">
        <f>IF(B88 = "", "", IF(AND(Sheet1!$A$3 =1, C88 &gt;= 10), "Not Available", IF(AND(Sheet1!$A$3 = 3, C88 &gt;= 10), "Not Available", IF(Sheet1!$A$3 = 4, " ", Sheet1!$A$3))))</f>
        <v/>
      </c>
      <c r="F88" s="43"/>
      <c r="G88" s="44" t="str">
        <f>IF(Sheet1!W57 = 0, " ", Sheet1!W57)</f>
        <v xml:space="preserve"> </v>
      </c>
      <c r="H88" s="44" t="str">
        <f>IF(Sheet1!W57 = 0, " ", IF(Sheet1!$E$3 = 21, Sheet1!W57, Sheet1!W57 - (Sheet1!W57  * (Sheet1!$E$3/100))))</f>
        <v xml:space="preserve"> </v>
      </c>
      <c r="I88" s="44"/>
      <c r="J88" s="44" t="str">
        <f>IF(H88=" ","", (H88*Sheet1!$C$3))</f>
        <v/>
      </c>
    </row>
    <row r="89" spans="1:10" ht="22.5" customHeight="1">
      <c r="A89" s="48"/>
      <c r="B89" s="49"/>
      <c r="C89" s="46" t="str">
        <f>IF(B89 = "", "", IF(Sheet1!P56 = 0, " ", Sheet1!P56))</f>
        <v/>
      </c>
      <c r="D89" s="43"/>
      <c r="E89" s="46" t="str">
        <f>IF(B89 = "", "", IF(AND(Sheet1!$A$3 =1, C89 &gt;= 10), "Not Available", IF(AND(Sheet1!$A$3 = 3, C89 &gt;= 10), "Not Available", IF(Sheet1!$A$3 = 4, " ", Sheet1!$A$3))))</f>
        <v/>
      </c>
      <c r="F89" s="43"/>
      <c r="G89" s="44" t="str">
        <f>IF(Sheet1!W58 = 0, " ", Sheet1!W58)</f>
        <v xml:space="preserve"> </v>
      </c>
      <c r="H89" s="44" t="str">
        <f>IF(Sheet1!W58 = 0, " ", IF(Sheet1!$E$3 = 21, Sheet1!W58, Sheet1!W58 - (Sheet1!W58  * (Sheet1!$E$3/100))))</f>
        <v xml:space="preserve"> </v>
      </c>
      <c r="I89" s="44"/>
      <c r="J89" s="44" t="str">
        <f>IF(H89=" ","", (H89*Sheet1!$C$3))</f>
        <v/>
      </c>
    </row>
    <row r="90" spans="1:10" ht="22.5" customHeight="1">
      <c r="A90" s="48"/>
      <c r="B90" s="49"/>
      <c r="C90" s="46" t="str">
        <f>IF(B90 = "", "", IF(Sheet1!P57 = 0, " ", Sheet1!P57))</f>
        <v/>
      </c>
      <c r="D90" s="43"/>
      <c r="E90" s="46" t="str">
        <f>IF(B90 = "", "", IF(AND(Sheet1!$A$3 =1, C90 &gt;= 10), "Not Available", IF(AND(Sheet1!$A$3 = 3, C90 &gt;= 10), "Not Available", IF(Sheet1!$A$3 = 4, " ", Sheet1!$A$3))))</f>
        <v/>
      </c>
      <c r="F90" s="43"/>
      <c r="G90" s="44" t="str">
        <f>IF(Sheet1!W59 = 0, " ", Sheet1!W59)</f>
        <v xml:space="preserve"> </v>
      </c>
      <c r="H90" s="44" t="str">
        <f>IF(Sheet1!W59 = 0, " ", IF(Sheet1!$E$3 = 21, Sheet1!W59, Sheet1!W59 - (Sheet1!W59  * (Sheet1!$E$3/100))))</f>
        <v xml:space="preserve"> </v>
      </c>
      <c r="I90" s="44"/>
      <c r="J90" s="44" t="str">
        <f>IF(H90=" ","", (H90*Sheet1!$C$3))</f>
        <v/>
      </c>
    </row>
    <row r="91" spans="1:10" ht="22.5" customHeight="1">
      <c r="A91" s="48"/>
      <c r="B91" s="49"/>
      <c r="C91" s="46" t="str">
        <f>IF(B91 = "", "", IF(Sheet1!P58 = 0, " ", Sheet1!P58))</f>
        <v/>
      </c>
      <c r="D91" s="43"/>
      <c r="E91" s="46" t="str">
        <f>IF(B91 = "", "", IF(AND(Sheet1!$A$3 =1, C91 &gt;= 10), "Not Available", IF(AND(Sheet1!$A$3 = 3, C91 &gt;= 10), "Not Available", IF(Sheet1!$A$3 = 4, " ", Sheet1!$A$3))))</f>
        <v/>
      </c>
      <c r="F91" s="43"/>
      <c r="G91" s="44" t="str">
        <f>IF(Sheet1!W60 = 0, " ", Sheet1!W60)</f>
        <v xml:space="preserve"> </v>
      </c>
      <c r="H91" s="44" t="str">
        <f>IF(Sheet1!W60 = 0, " ", IF(Sheet1!$E$3 = 21, Sheet1!W60, Sheet1!W60 - (Sheet1!W60  * (Sheet1!$E$3/100))))</f>
        <v xml:space="preserve"> </v>
      </c>
      <c r="I91" s="44"/>
      <c r="J91" s="44" t="str">
        <f>IF(H91=" ","", (H91*Sheet1!$C$3))</f>
        <v/>
      </c>
    </row>
    <row r="92" spans="1:10" ht="22.5" customHeight="1">
      <c r="A92" s="48"/>
      <c r="B92" s="49"/>
      <c r="C92" s="46" t="str">
        <f>IF(B92 = "", "", IF(Sheet1!P59 = 0, " ", Sheet1!P59))</f>
        <v/>
      </c>
      <c r="D92" s="43"/>
      <c r="E92" s="46" t="str">
        <f>IF(B92 = "", "", IF(AND(Sheet1!$A$3 =1, C92 &gt;= 10), "Not Available", IF(AND(Sheet1!$A$3 = 3, C92 &gt;= 10), "Not Available", IF(Sheet1!$A$3 = 4, " ", Sheet1!$A$3))))</f>
        <v/>
      </c>
      <c r="F92" s="43"/>
      <c r="G92" s="44" t="str">
        <f>IF(Sheet1!W61 = 0, " ", Sheet1!W61)</f>
        <v xml:space="preserve"> </v>
      </c>
      <c r="H92" s="44" t="str">
        <f>IF(Sheet1!W61 = 0, " ", IF(Sheet1!$E$3 = 21, Sheet1!W61, Sheet1!W61 - (Sheet1!W61  * (Sheet1!$E$3/100))))</f>
        <v xml:space="preserve"> </v>
      </c>
      <c r="I92" s="44"/>
      <c r="J92" s="44" t="str">
        <f>IF(H92=" ","", (H92*Sheet1!$C$3))</f>
        <v/>
      </c>
    </row>
    <row r="93" spans="1:10" ht="22.5" customHeight="1">
      <c r="A93" s="48"/>
      <c r="B93" s="49"/>
      <c r="C93" s="46" t="str">
        <f>IF(B93 = "", "", IF(Sheet1!P60 = 0, " ", Sheet1!P60))</f>
        <v/>
      </c>
      <c r="D93" s="43"/>
      <c r="E93" s="46" t="str">
        <f>IF(B93 = "", "", IF(AND(Sheet1!$A$3 =1, C93 &gt;= 10), "Not Available", IF(AND(Sheet1!$A$3 = 3, C93 &gt;= 10), "Not Available", IF(Sheet1!$A$3 = 4, " ", Sheet1!$A$3))))</f>
        <v/>
      </c>
      <c r="F93" s="43"/>
      <c r="G93" s="44" t="str">
        <f>IF(Sheet1!W62 = 0, " ", Sheet1!W62)</f>
        <v xml:space="preserve"> </v>
      </c>
      <c r="H93" s="44" t="str">
        <f>IF(Sheet1!W62 = 0, " ", IF(Sheet1!$E$3 = 21, Sheet1!W62, Sheet1!W62 - (Sheet1!W62  * (Sheet1!$E$3/100))))</f>
        <v xml:space="preserve"> </v>
      </c>
      <c r="I93" s="44"/>
      <c r="J93" s="44" t="str">
        <f>IF(H93=" ","", (H93*Sheet1!$C$3))</f>
        <v/>
      </c>
    </row>
    <row r="94" spans="1:10" ht="22.5" customHeight="1">
      <c r="A94" s="48"/>
      <c r="B94" s="49"/>
      <c r="C94" s="46" t="str">
        <f>IF(B94 = "", "", IF(Sheet1!P61 = 0, " ", Sheet1!P61))</f>
        <v/>
      </c>
      <c r="D94" s="43"/>
      <c r="E94" s="46" t="str">
        <f>IF(B94 = "", "", IF(AND(Sheet1!$A$3 =1, C94 &gt;= 10), "Not Available", IF(AND(Sheet1!$A$3 = 3, C94 &gt;= 10), "Not Available", IF(Sheet1!$A$3 = 4, " ", Sheet1!$A$3))))</f>
        <v/>
      </c>
      <c r="F94" s="43"/>
      <c r="G94" s="44" t="str">
        <f>IF(Sheet1!W63 = 0, " ", Sheet1!W63)</f>
        <v xml:space="preserve"> </v>
      </c>
      <c r="H94" s="44" t="str">
        <f>IF(Sheet1!W63 = 0, " ", IF(Sheet1!$E$3 = 21, Sheet1!W63, Sheet1!W63 - (Sheet1!W63  * (Sheet1!$E$3/100))))</f>
        <v xml:space="preserve"> </v>
      </c>
      <c r="I94" s="44"/>
      <c r="J94" s="44" t="str">
        <f>IF(H94=" ","", (H94*Sheet1!$C$3))</f>
        <v/>
      </c>
    </row>
    <row r="95" spans="1:10" ht="22.5" customHeight="1">
      <c r="A95" s="48"/>
      <c r="B95" s="49"/>
      <c r="C95" s="46" t="str">
        <f>IF(B95 = "", "", IF(Sheet1!P62 = 0, " ", Sheet1!P62))</f>
        <v/>
      </c>
      <c r="D95" s="43"/>
      <c r="E95" s="46" t="str">
        <f>IF(B95 = "", "", IF(AND(Sheet1!$A$3 =1, C95 &gt;= 10), "Not Available", IF(AND(Sheet1!$A$3 = 3, C95 &gt;= 10), "Not Available", IF(Sheet1!$A$3 = 4, " ", Sheet1!$A$3))))</f>
        <v/>
      </c>
      <c r="F95" s="43"/>
      <c r="G95" s="44" t="str">
        <f>IF(Sheet1!W64 = 0, " ", Sheet1!W64)</f>
        <v xml:space="preserve"> </v>
      </c>
      <c r="H95" s="44" t="str">
        <f>IF(Sheet1!W64 = 0, " ", IF(Sheet1!$E$3 = 21, Sheet1!W64, Sheet1!W64 - (Sheet1!W64  * (Sheet1!$E$3/100))))</f>
        <v xml:space="preserve"> </v>
      </c>
      <c r="I95" s="44"/>
      <c r="J95" s="44" t="str">
        <f>IF(H95=" ","", (H95*Sheet1!$C$3))</f>
        <v/>
      </c>
    </row>
    <row r="96" spans="1:10" ht="22.5" customHeight="1">
      <c r="A96" s="48"/>
      <c r="B96" s="49"/>
      <c r="C96" s="46" t="str">
        <f>IF(B96 = "", "", IF(Sheet1!P63 = 0, " ", Sheet1!P63))</f>
        <v/>
      </c>
      <c r="D96" s="43"/>
      <c r="E96" s="46" t="str">
        <f>IF(B96 = "", "", IF(AND(Sheet1!$A$3 =1, C96 &gt;= 10), "Not Available", IF(AND(Sheet1!$A$3 = 3, C96 &gt;= 10), "Not Available", IF(Sheet1!$A$3 = 4, " ", Sheet1!$A$3))))</f>
        <v/>
      </c>
      <c r="F96" s="43"/>
      <c r="G96" s="44" t="str">
        <f>IF(Sheet1!W65 = 0, " ", Sheet1!W65)</f>
        <v xml:space="preserve"> </v>
      </c>
      <c r="H96" s="44" t="str">
        <f>IF(Sheet1!W65 = 0, " ", IF(Sheet1!$E$3 = 21, Sheet1!W65, Sheet1!W65 - (Sheet1!W65  * (Sheet1!$E$3/100))))</f>
        <v xml:space="preserve"> </v>
      </c>
      <c r="I96" s="44"/>
      <c r="J96" s="44" t="str">
        <f>IF(H96=" ","", (H96*Sheet1!$C$3))</f>
        <v/>
      </c>
    </row>
    <row r="97" spans="1:10" ht="22.5" customHeight="1">
      <c r="A97" s="48"/>
      <c r="B97" s="49"/>
      <c r="C97" s="46" t="str">
        <f>IF(B97 = "", "", IF(Sheet1!P64 = 0, " ", Sheet1!P64))</f>
        <v/>
      </c>
      <c r="D97" s="43"/>
      <c r="E97" s="46" t="str">
        <f>IF(B97 = "", "", IF(AND(Sheet1!$A$3 =1, C97 &gt;= 10), "Not Available", IF(AND(Sheet1!$A$3 = 3, C97 &gt;= 10), "Not Available", IF(Sheet1!$A$3 = 4, " ", Sheet1!$A$3))))</f>
        <v/>
      </c>
      <c r="F97" s="43"/>
      <c r="G97" s="44" t="str">
        <f>IF(Sheet1!W66 = 0, " ", Sheet1!W66)</f>
        <v xml:space="preserve"> </v>
      </c>
      <c r="H97" s="44" t="str">
        <f>IF(Sheet1!W66 = 0, " ", IF(Sheet1!$E$3 = 21, Sheet1!W66, Sheet1!W66 - (Sheet1!W66  * (Sheet1!$E$3/100))))</f>
        <v xml:space="preserve"> </v>
      </c>
      <c r="I97" s="44"/>
      <c r="J97" s="44" t="str">
        <f>IF(H97=" ","", (H97*Sheet1!$C$3))</f>
        <v/>
      </c>
    </row>
    <row r="98" spans="1:10" ht="22.5" customHeight="1">
      <c r="A98" s="48"/>
      <c r="B98" s="49"/>
      <c r="C98" s="46" t="str">
        <f>IF(B98 = "", "", IF(Sheet1!P65 = 0, " ", Sheet1!P65))</f>
        <v/>
      </c>
      <c r="D98" s="43"/>
      <c r="E98" s="46" t="str">
        <f>IF(B98 = "", "", IF(AND(Sheet1!$A$3 =1, C98 &gt;= 10), "Not Available", IF(AND(Sheet1!$A$3 = 3, C98 &gt;= 10), "Not Available", IF(Sheet1!$A$3 = 4, " ", Sheet1!$A$3))))</f>
        <v/>
      </c>
      <c r="F98" s="43"/>
      <c r="G98" s="44" t="str">
        <f>IF(Sheet1!W67 = 0, " ", Sheet1!W67)</f>
        <v xml:space="preserve"> </v>
      </c>
      <c r="H98" s="44" t="str">
        <f>IF(Sheet1!W67 = 0, " ", IF(Sheet1!$E$3 = 21, Sheet1!W67, Sheet1!W67 - (Sheet1!W67  * (Sheet1!$E$3/100))))</f>
        <v xml:space="preserve"> </v>
      </c>
      <c r="I98" s="44"/>
      <c r="J98" s="44" t="str">
        <f>IF(H98=" ","", (H98*Sheet1!$C$3))</f>
        <v/>
      </c>
    </row>
    <row r="99" spans="1:10" ht="22.5" customHeight="1">
      <c r="A99" s="48"/>
      <c r="B99" s="49"/>
      <c r="C99" s="46" t="str">
        <f>IF(B99 = "", "", IF(Sheet1!P66 = 0, " ", Sheet1!P66))</f>
        <v/>
      </c>
      <c r="D99" s="43"/>
      <c r="E99" s="46" t="str">
        <f>IF(B99 = "", "", IF(AND(Sheet1!$A$3 =1, C99 &gt;= 10), "Not Available", IF(AND(Sheet1!$A$3 = 3, C99 &gt;= 10), "Not Available", IF(Sheet1!$A$3 = 4, " ", Sheet1!$A$3))))</f>
        <v/>
      </c>
      <c r="F99" s="43"/>
      <c r="G99" s="44" t="str">
        <f>IF(Sheet1!W68 = 0, " ", Sheet1!W68)</f>
        <v xml:space="preserve"> </v>
      </c>
      <c r="H99" s="44" t="str">
        <f>IF(Sheet1!W68 = 0, " ", IF(Sheet1!$E$3 = 21, Sheet1!W68, Sheet1!W68 - (Sheet1!W68  * (Sheet1!$E$3/100))))</f>
        <v xml:space="preserve"> </v>
      </c>
      <c r="I99" s="44"/>
      <c r="J99" s="44" t="str">
        <f>IF(H99=" ","", (H99*Sheet1!$C$3))</f>
        <v/>
      </c>
    </row>
    <row r="100" spans="1:10" ht="22.5" customHeight="1">
      <c r="A100" s="48"/>
      <c r="B100" s="49"/>
      <c r="C100" s="46" t="str">
        <f>IF(B100 = "", "", IF(Sheet1!P67 = 0, " ", Sheet1!P67))</f>
        <v/>
      </c>
      <c r="D100" s="43"/>
      <c r="E100" s="46" t="str">
        <f>IF(B100 = "", "", IF(AND(Sheet1!$A$3 =1, C100 &gt;= 10), "Not Available", IF(AND(Sheet1!$A$3 = 3, C100 &gt;= 10), "Not Available", IF(Sheet1!$A$3 = 4, " ", Sheet1!$A$3))))</f>
        <v/>
      </c>
      <c r="F100" s="43"/>
      <c r="G100" s="44" t="str">
        <f>IF(Sheet1!W69 = 0, " ", Sheet1!W69)</f>
        <v xml:space="preserve"> </v>
      </c>
      <c r="H100" s="44" t="str">
        <f>IF(Sheet1!W69 = 0, " ", IF(Sheet1!$E$3 = 21, Sheet1!W69, Sheet1!W69 - (Sheet1!W69  * (Sheet1!$E$3/100))))</f>
        <v xml:space="preserve"> </v>
      </c>
      <c r="I100" s="44"/>
      <c r="J100" s="44" t="str">
        <f>IF(H100=" ","", (H100*Sheet1!$C$3))</f>
        <v/>
      </c>
    </row>
    <row r="101" spans="1:10" ht="22.5" customHeight="1">
      <c r="A101" s="48"/>
      <c r="B101" s="49"/>
      <c r="C101" s="46" t="str">
        <f>IF(B101 = "", "", IF(Sheet1!P68 = 0, " ", Sheet1!P68))</f>
        <v/>
      </c>
      <c r="D101" s="43"/>
      <c r="E101" s="46" t="str">
        <f>IF(B101 = "", "", IF(AND(Sheet1!$A$3 =1, C101 &gt;= 10), "Not Available", IF(AND(Sheet1!$A$3 = 3, C101 &gt;= 10), "Not Available", IF(Sheet1!$A$3 = 4, " ", Sheet1!$A$3))))</f>
        <v/>
      </c>
      <c r="F101" s="43"/>
      <c r="G101" s="44" t="str">
        <f>IF(Sheet1!W70 = 0, " ", Sheet1!W70)</f>
        <v xml:space="preserve"> </v>
      </c>
      <c r="H101" s="44" t="str">
        <f>IF(Sheet1!W70 = 0, " ", IF(Sheet1!$E$3 = 21, Sheet1!W70, Sheet1!W70 - (Sheet1!W70  * (Sheet1!$E$3/100))))</f>
        <v xml:space="preserve"> </v>
      </c>
      <c r="I101" s="44"/>
      <c r="J101" s="44" t="str">
        <f>IF(H101=" ","", (H101*Sheet1!$C$3))</f>
        <v/>
      </c>
    </row>
    <row r="102" spans="1:10" ht="22.5" customHeight="1">
      <c r="A102" s="48"/>
      <c r="B102" s="49"/>
      <c r="C102" s="46" t="str">
        <f>IF(B102 = "", "", IF(Sheet1!P69 = 0, " ", Sheet1!P69))</f>
        <v/>
      </c>
      <c r="D102" s="43"/>
      <c r="E102" s="46" t="str">
        <f>IF(B102 = "", "", IF(AND(Sheet1!$A$3 =1, C102 &gt;= 10), "Not Available", IF(AND(Sheet1!$A$3 = 3, C102 &gt;= 10), "Not Available", IF(Sheet1!$A$3 = 4, " ", Sheet1!$A$3))))</f>
        <v/>
      </c>
      <c r="F102" s="43"/>
      <c r="G102" s="44" t="str">
        <f>IF(Sheet1!W71 = 0, " ", Sheet1!W71)</f>
        <v xml:space="preserve"> </v>
      </c>
      <c r="H102" s="44" t="str">
        <f>IF(Sheet1!W71 = 0, " ", IF(Sheet1!$E$3 = 21, Sheet1!W71, Sheet1!W71 - (Sheet1!W71  * (Sheet1!$E$3/100))))</f>
        <v xml:space="preserve"> </v>
      </c>
      <c r="I102" s="44"/>
      <c r="J102" s="44" t="str">
        <f>IF(H102=" ","", (H102*Sheet1!$C$3))</f>
        <v/>
      </c>
    </row>
    <row r="103" spans="1:10" ht="22.5" customHeight="1">
      <c r="A103" s="48"/>
      <c r="B103" s="49"/>
      <c r="C103" s="46" t="str">
        <f>IF(B103 = "", "", IF(Sheet1!P70 = 0, " ", Sheet1!P70))</f>
        <v/>
      </c>
      <c r="D103" s="43"/>
      <c r="E103" s="46" t="str">
        <f>IF(B103 = "", "", IF(AND(Sheet1!$A$3 =1, C103 &gt;= 10), "Not Available", IF(AND(Sheet1!$A$3 = 3, C103 &gt;= 10), "Not Available", IF(Sheet1!$A$3 = 4, " ", Sheet1!$A$3))))</f>
        <v/>
      </c>
      <c r="F103" s="43"/>
      <c r="G103" s="44" t="str">
        <f>IF(Sheet1!W72 = 0, " ", Sheet1!W72)</f>
        <v xml:space="preserve"> </v>
      </c>
      <c r="H103" s="44" t="str">
        <f>IF(Sheet1!W72 = 0, " ", IF(Sheet1!$E$3 = 21, Sheet1!W72, Sheet1!W72 - (Sheet1!W72  * (Sheet1!$E$3/100))))</f>
        <v xml:space="preserve"> </v>
      </c>
      <c r="I103" s="44"/>
      <c r="J103" s="44" t="str">
        <f>IF(H103=" ","", (H103*Sheet1!$C$3))</f>
        <v/>
      </c>
    </row>
    <row r="104" spans="1:10" ht="22.5" customHeight="1">
      <c r="A104" s="48"/>
      <c r="B104" s="49"/>
      <c r="C104" s="46" t="str">
        <f>IF(B104 = "", "", IF(Sheet1!P71 = 0, " ", Sheet1!P71))</f>
        <v/>
      </c>
      <c r="D104" s="43"/>
      <c r="E104" s="46" t="str">
        <f>IF(B104 = "", "", IF(AND(Sheet1!$A$3 =1, C104 &gt;= 10), "Not Available", IF(AND(Sheet1!$A$3 = 3, C104 &gt;= 10), "Not Available", IF(Sheet1!$A$3 = 4, " ", Sheet1!$A$3))))</f>
        <v/>
      </c>
      <c r="F104" s="43"/>
      <c r="G104" s="44" t="str">
        <f>IF(Sheet1!W73 = 0, " ", Sheet1!W73)</f>
        <v xml:space="preserve"> </v>
      </c>
      <c r="H104" s="44" t="str">
        <f>IF(Sheet1!W73 = 0, " ", IF(Sheet1!$E$3 = 21, Sheet1!W73, Sheet1!W73 - (Sheet1!W73  * (Sheet1!$E$3/100))))</f>
        <v xml:space="preserve"> </v>
      </c>
      <c r="I104" s="44"/>
      <c r="J104" s="44" t="str">
        <f>IF(H104=" ","", (H104*Sheet1!$C$3))</f>
        <v/>
      </c>
    </row>
    <row r="105" spans="1:10" ht="22.5" customHeight="1">
      <c r="A105" s="48"/>
      <c r="B105" s="49"/>
      <c r="C105" s="46" t="str">
        <f>IF(B105 = "", "", IF(Sheet1!P72 = 0, " ", Sheet1!P72))</f>
        <v/>
      </c>
      <c r="D105" s="43"/>
      <c r="E105" s="46" t="str">
        <f>IF(B105 = "", "", IF(AND(Sheet1!$A$3 =1, C105 &gt;= 10), "Not Available", IF(AND(Sheet1!$A$3 = 3, C105 &gt;= 10), "Not Available", IF(Sheet1!$A$3 = 4, " ", Sheet1!$A$3))))</f>
        <v/>
      </c>
      <c r="F105" s="43"/>
      <c r="G105" s="44" t="str">
        <f>IF(Sheet1!W74 = 0, " ", Sheet1!W74)</f>
        <v xml:space="preserve"> </v>
      </c>
      <c r="H105" s="44" t="str">
        <f>IF(Sheet1!W74 = 0, " ", IF(Sheet1!$E$3 = 21, Sheet1!W74, Sheet1!W74 - (Sheet1!W74  * (Sheet1!$E$3/100))))</f>
        <v xml:space="preserve"> </v>
      </c>
      <c r="I105" s="44"/>
      <c r="J105" s="44" t="str">
        <f>IF(H105=" ","", (H105*Sheet1!$C$3))</f>
        <v/>
      </c>
    </row>
    <row r="106" spans="1:10" ht="22.5" customHeight="1">
      <c r="A106" s="48"/>
      <c r="B106" s="49"/>
      <c r="C106" s="46" t="str">
        <f>IF(B106 = "", "", IF(Sheet1!P73 = 0, " ", Sheet1!P73))</f>
        <v/>
      </c>
      <c r="D106" s="43"/>
      <c r="E106" s="46" t="str">
        <f>IF(B106 = "", "", IF(AND(Sheet1!$A$3 =1, C106 &gt;= 10), "Not Available", IF(AND(Sheet1!$A$3 = 3, C106 &gt;= 10), "Not Available", IF(Sheet1!$A$3 = 4, " ", Sheet1!$A$3))))</f>
        <v/>
      </c>
      <c r="F106" s="43"/>
      <c r="G106" s="44" t="str">
        <f>IF(Sheet1!W75 = 0, " ", Sheet1!W75)</f>
        <v xml:space="preserve"> </v>
      </c>
      <c r="H106" s="44" t="str">
        <f>IF(Sheet1!W75 = 0, " ", IF(Sheet1!$E$3 = 21, Sheet1!W75, Sheet1!W75 - (Sheet1!W75  * (Sheet1!$E$3/100))))</f>
        <v xml:space="preserve"> </v>
      </c>
      <c r="I106" s="44"/>
      <c r="J106" s="44" t="str">
        <f>IF(H106=" ","", (H106*Sheet1!$C$3))</f>
        <v/>
      </c>
    </row>
    <row r="107" spans="1:10" ht="22.5" customHeight="1">
      <c r="A107" s="48"/>
      <c r="B107" s="49"/>
      <c r="C107" s="46" t="str">
        <f>IF(B107 = "", "", IF(Sheet1!P74 = 0, " ", Sheet1!P74))</f>
        <v/>
      </c>
      <c r="D107" s="43"/>
      <c r="E107" s="46" t="str">
        <f>IF(B107 = "", "", IF(AND(Sheet1!$A$3 =1, C107 &gt;= 10), "Not Available", IF(AND(Sheet1!$A$3 = 3, C107 &gt;= 10), "Not Available", IF(Sheet1!$A$3 = 4, " ", Sheet1!$A$3))))</f>
        <v/>
      </c>
      <c r="F107" s="43"/>
      <c r="G107" s="44" t="str">
        <f>IF(Sheet1!W76 = 0, " ", Sheet1!W76)</f>
        <v xml:space="preserve"> </v>
      </c>
      <c r="H107" s="44" t="str">
        <f>IF(Sheet1!W76 = 0, " ", IF(Sheet1!$E$3 = 21, Sheet1!W76, Sheet1!W76 - (Sheet1!W76  * (Sheet1!$E$3/100))))</f>
        <v xml:space="preserve"> </v>
      </c>
      <c r="I107" s="44"/>
      <c r="J107" s="44" t="str">
        <f>IF(H107=" ","", (H107*Sheet1!$C$3))</f>
        <v/>
      </c>
    </row>
    <row r="108" spans="1:10" ht="22.5" customHeight="1">
      <c r="A108" s="48"/>
      <c r="B108" s="49"/>
      <c r="C108" s="46" t="str">
        <f>IF(B108 = "", "", IF(Sheet1!P75 = 0, " ", Sheet1!P75))</f>
        <v/>
      </c>
      <c r="D108" s="43"/>
      <c r="E108" s="46" t="str">
        <f>IF(B108 = "", "", IF(AND(Sheet1!$A$3 =1, C108 &gt;= 10), "Not Available", IF(AND(Sheet1!$A$3 = 3, C108 &gt;= 10), "Not Available", IF(Sheet1!$A$3 = 4, " ", Sheet1!$A$3))))</f>
        <v/>
      </c>
      <c r="F108" s="43"/>
      <c r="G108" s="44" t="str">
        <f>IF(Sheet1!W77 = 0, " ", Sheet1!W77)</f>
        <v xml:space="preserve"> </v>
      </c>
      <c r="H108" s="44" t="str">
        <f>IF(Sheet1!W77 = 0, " ", IF(Sheet1!$E$3 = 21, Sheet1!W77, Sheet1!W77 - (Sheet1!W77  * (Sheet1!$E$3/100))))</f>
        <v xml:space="preserve"> </v>
      </c>
      <c r="I108" s="44"/>
      <c r="J108" s="44" t="str">
        <f>IF(H108=" ","", (H108*Sheet1!$C$3))</f>
        <v/>
      </c>
    </row>
    <row r="109" spans="1:10" ht="22.5" customHeight="1">
      <c r="A109" s="48"/>
      <c r="B109" s="49"/>
      <c r="C109" s="46" t="str">
        <f>IF(B109 = "", "", IF(Sheet1!P76 = 0, " ", Sheet1!P76))</f>
        <v/>
      </c>
      <c r="D109" s="43"/>
      <c r="E109" s="46" t="str">
        <f>IF(B109 = "", "", IF(AND(Sheet1!$A$3 =1, C109 &gt;= 10), "Not Available", IF(AND(Sheet1!$A$3 = 3, C109 &gt;= 10), "Not Available", IF(Sheet1!$A$3 = 4, " ", Sheet1!$A$3))))</f>
        <v/>
      </c>
      <c r="F109" s="43"/>
      <c r="G109" s="44" t="str">
        <f>IF(Sheet1!W78 = 0, " ", Sheet1!W78)</f>
        <v xml:space="preserve"> </v>
      </c>
      <c r="H109" s="44" t="str">
        <f>IF(Sheet1!W78 = 0, " ", IF(Sheet1!$E$3 = 21, Sheet1!W78, Sheet1!W78 - (Sheet1!W78  * (Sheet1!$E$3/100))))</f>
        <v xml:space="preserve"> </v>
      </c>
      <c r="I109" s="44"/>
      <c r="J109" s="44" t="str">
        <f>IF(H109=" ","", (H109*Sheet1!$C$3))</f>
        <v/>
      </c>
    </row>
    <row r="110" spans="1:10" ht="22.5" customHeight="1">
      <c r="A110" s="48"/>
      <c r="B110" s="49"/>
      <c r="C110" s="46" t="str">
        <f>IF(B110 = "", "", IF(Sheet1!P77 = 0, " ", Sheet1!P77))</f>
        <v/>
      </c>
      <c r="D110" s="43"/>
      <c r="E110" s="46" t="str">
        <f>IF(B110 = "", "", IF(AND(Sheet1!$A$3 =1, C110 &gt;= 10), "Not Available", IF(AND(Sheet1!$A$3 = 3, C110 &gt;= 10), "Not Available", IF(Sheet1!$A$3 = 4, " ", Sheet1!$A$3))))</f>
        <v/>
      </c>
      <c r="F110" s="43"/>
      <c r="G110" s="44" t="str">
        <f>IF(Sheet1!W79 = 0, " ", Sheet1!W79)</f>
        <v xml:space="preserve"> </v>
      </c>
      <c r="H110" s="44" t="str">
        <f>IF(Sheet1!W79 = 0, " ", IF(Sheet1!$E$3 = 21, Sheet1!W79, Sheet1!W79 - (Sheet1!W79  * (Sheet1!$E$3/100))))</f>
        <v xml:space="preserve"> </v>
      </c>
      <c r="I110" s="44"/>
      <c r="J110" s="44" t="str">
        <f>IF(H110=" ","", (H110*Sheet1!$C$3))</f>
        <v/>
      </c>
    </row>
    <row r="111" spans="1:10" ht="22.5" customHeight="1">
      <c r="A111" s="48"/>
      <c r="B111" s="49"/>
      <c r="C111" s="46" t="str">
        <f>IF(B111 = "", "", IF(Sheet1!P78 = 0, " ", Sheet1!P78))</f>
        <v/>
      </c>
      <c r="D111" s="43"/>
      <c r="E111" s="46" t="str">
        <f>IF(B111 = "", "", IF(AND(Sheet1!$A$3 =1, C111 &gt;= 10), "Not Available", IF(AND(Sheet1!$A$3 = 3, C111 &gt;= 10), "Not Available", IF(Sheet1!$A$3 = 4, " ", Sheet1!$A$3))))</f>
        <v/>
      </c>
      <c r="F111" s="43"/>
      <c r="G111" s="44" t="str">
        <f>IF(Sheet1!W80 = 0, " ", Sheet1!W80)</f>
        <v xml:space="preserve"> </v>
      </c>
      <c r="H111" s="44" t="str">
        <f>IF(Sheet1!W80 = 0, " ", IF(Sheet1!$E$3 = 21, Sheet1!W80, Sheet1!W80 - (Sheet1!W80  * (Sheet1!$E$3/100))))</f>
        <v xml:space="preserve"> </v>
      </c>
      <c r="I111" s="44"/>
      <c r="J111" s="44" t="str">
        <f>IF(H111=" ","", (H111*Sheet1!$C$3))</f>
        <v/>
      </c>
    </row>
    <row r="112" spans="1:10" ht="22.5" customHeight="1">
      <c r="A112" s="45"/>
      <c r="B112" s="49"/>
      <c r="C112" s="46" t="str">
        <f>IF(B112 = "", "", IF(Sheet1!P79 = 0, " ", Sheet1!P79))</f>
        <v/>
      </c>
      <c r="D112" s="43"/>
      <c r="E112" s="46" t="str">
        <f>IF(B112 = "", "", IF(AND(Sheet1!$A$3 =1, C112 &gt;= 10), "Not Available", IF(AND(Sheet1!$A$3 = 3, C112 &gt;= 10), "Not Available", IF(Sheet1!$A$3 = 4, " ", Sheet1!$A$3))))</f>
        <v/>
      </c>
      <c r="F112" s="43"/>
      <c r="G112" s="44" t="str">
        <f>IF(Sheet1!W81 = 0, " ", Sheet1!W81)</f>
        <v xml:space="preserve"> </v>
      </c>
      <c r="H112" s="44" t="str">
        <f>IF(Sheet1!W81 = 0, " ", IF(Sheet1!$E$3 = 21, Sheet1!W81, Sheet1!W81 - (Sheet1!W81  * (Sheet1!$E$3/100))))</f>
        <v xml:space="preserve"> </v>
      </c>
      <c r="I112" s="44"/>
      <c r="J112" s="44" t="str">
        <f>IF(H112=" ","", (H112*Sheet1!$C$3))</f>
        <v/>
      </c>
    </row>
    <row r="113" spans="1:10" ht="22.5" customHeight="1">
      <c r="A113" s="45"/>
      <c r="B113" s="48"/>
      <c r="C113" s="46" t="str">
        <f>IF(B113 = "", "", IF(Sheet1!P80 = 0, " ", Sheet1!P80))</f>
        <v/>
      </c>
      <c r="D113" s="43"/>
      <c r="E113" s="46" t="str">
        <f>IF(B113 = "", "", IF(AND(Sheet1!$A$3 =1, C113 &gt;= 10), "Not Available", IF(AND(Sheet1!$A$3 = 3, C113 &gt;= 10), "Not Available", IF(Sheet1!$A$3 = 4, " ", Sheet1!$A$3))))</f>
        <v/>
      </c>
      <c r="F113" s="43"/>
      <c r="G113" s="44" t="str">
        <f>IF(Sheet1!W82 = 0, " ", Sheet1!W82)</f>
        <v xml:space="preserve"> </v>
      </c>
      <c r="H113" s="44" t="str">
        <f>IF(Sheet1!W82 = 0, " ", IF(Sheet1!$E$3 = 21, Sheet1!W82, Sheet1!W82 - (Sheet1!W82  * (Sheet1!$E$3/100))))</f>
        <v xml:space="preserve"> </v>
      </c>
      <c r="I113" s="44"/>
      <c r="J113" s="44" t="str">
        <f>IF(H113=" ","", (H113*Sheet1!$C$3))</f>
        <v/>
      </c>
    </row>
    <row r="114" spans="1:10" ht="22.5" customHeight="1">
      <c r="A114" s="45"/>
      <c r="B114" s="48"/>
      <c r="C114" s="46" t="str">
        <f>IF(B114 = "", "", IF(Sheet1!P81 = 0, " ", Sheet1!P81))</f>
        <v/>
      </c>
      <c r="D114" s="43"/>
      <c r="E114" s="46" t="str">
        <f>IF(B114 = "", "", IF(AND(Sheet1!$A$3 =1, C114 &gt;= 10), "Not Available", IF(AND(Sheet1!$A$3 = 3, C114 &gt;= 10), "Not Available", IF(Sheet1!$A$3 = 4, " ", Sheet1!$A$3))))</f>
        <v/>
      </c>
      <c r="F114" s="43"/>
      <c r="G114" s="44" t="str">
        <f>IF(Sheet1!W83 = 0, " ", Sheet1!W83)</f>
        <v xml:space="preserve"> </v>
      </c>
      <c r="H114" s="44" t="str">
        <f>IF(Sheet1!W83 = 0, " ", IF(Sheet1!$E$3 = 21, Sheet1!W83, Sheet1!W83 - (Sheet1!W83  * (Sheet1!$E$3/100))))</f>
        <v xml:space="preserve"> </v>
      </c>
      <c r="I114" s="44"/>
      <c r="J114" s="44" t="str">
        <f>IF(H114=" ","", (H114*Sheet1!$C$3))</f>
        <v/>
      </c>
    </row>
    <row r="115" spans="1:10" ht="22.5" customHeight="1">
      <c r="A115" s="45"/>
      <c r="B115" s="48"/>
      <c r="C115" s="46" t="str">
        <f>IF(B115 = "", "", IF(Sheet1!P82 = 0, " ", Sheet1!P82))</f>
        <v/>
      </c>
      <c r="D115" s="43"/>
      <c r="E115" s="46" t="str">
        <f>IF(B115 = "", "", IF(AND(Sheet1!$A$3 =1, C115 &gt;= 10), "Not Available", IF(AND(Sheet1!$A$3 = 3, C115 &gt;= 10), "Not Available", IF(Sheet1!$A$3 = 4, " ", Sheet1!$A$3))))</f>
        <v/>
      </c>
      <c r="F115" s="43"/>
      <c r="G115" s="44" t="str">
        <f>IF(Sheet1!W84 = 0, " ", Sheet1!W84)</f>
        <v xml:space="preserve"> </v>
      </c>
      <c r="H115" s="44" t="str">
        <f>IF(Sheet1!W84 = 0, " ", IF(Sheet1!$E$3 = 21, Sheet1!W84, Sheet1!W84 - (Sheet1!W84  * (Sheet1!$E$3/100))))</f>
        <v xml:space="preserve"> </v>
      </c>
      <c r="I115" s="44"/>
      <c r="J115" s="44" t="str">
        <f>IF(H115=" ","", (H115*Sheet1!$C$3))</f>
        <v/>
      </c>
    </row>
    <row r="116" spans="1:10" ht="22.5" customHeight="1">
      <c r="A116" s="45"/>
      <c r="B116" s="48"/>
      <c r="C116" s="46" t="str">
        <f>IF(B116 = "", "", IF(Sheet1!P83 = 0, " ", Sheet1!P83))</f>
        <v/>
      </c>
      <c r="D116" s="43"/>
      <c r="E116" s="46" t="str">
        <f>IF(B116 = "", "", IF(AND(Sheet1!$A$3 =1, C116 &gt;= 10), "Not Available", IF(AND(Sheet1!$A$3 = 3, C116 &gt;= 10), "Not Available", IF(Sheet1!$A$3 = 4, " ", Sheet1!$A$3))))</f>
        <v/>
      </c>
      <c r="F116" s="43"/>
      <c r="G116" s="44" t="str">
        <f>IF(Sheet1!W85 = 0, " ", Sheet1!W85)</f>
        <v xml:space="preserve"> </v>
      </c>
      <c r="H116" s="44" t="str">
        <f>IF(Sheet1!W85 = 0, " ", IF(Sheet1!$E$3 = 21, Sheet1!W85, Sheet1!W85 - (Sheet1!W85  * (Sheet1!$E$3/100))))</f>
        <v xml:space="preserve"> </v>
      </c>
      <c r="I116" s="44"/>
      <c r="J116" s="44" t="str">
        <f>IF(H116=" ","", (H116*Sheet1!$C$3))</f>
        <v/>
      </c>
    </row>
    <row r="117" spans="1:10" ht="22.5" customHeight="1">
      <c r="A117" s="45"/>
      <c r="B117" s="48"/>
      <c r="C117" s="46" t="str">
        <f>IF(B117 = "", "", IF(Sheet1!P84 = 0, " ", Sheet1!P84))</f>
        <v/>
      </c>
      <c r="D117" s="43"/>
      <c r="E117" s="46" t="str">
        <f>IF(B117 = "", "", IF(AND(Sheet1!$A$3 =1, C117 &gt;= 10), "Not Available", IF(AND(Sheet1!$A$3 = 3, C117 &gt;= 10), "Not Available", IF(Sheet1!$A$3 = 4, " ", Sheet1!$A$3))))</f>
        <v/>
      </c>
      <c r="F117" s="43"/>
      <c r="G117" s="44" t="str">
        <f>IF(Sheet1!W86 = 0, " ", Sheet1!W86)</f>
        <v xml:space="preserve"> </v>
      </c>
      <c r="H117" s="44" t="str">
        <f>IF(Sheet1!W86 = 0, " ", IF(Sheet1!$E$3 = 21, Sheet1!W86, Sheet1!W86 - (Sheet1!W86  * (Sheet1!$E$3/100))))</f>
        <v xml:space="preserve"> </v>
      </c>
      <c r="I117" s="44"/>
      <c r="J117" s="44" t="str">
        <f>IF(H117=" ","", (H117*Sheet1!$C$3))</f>
        <v/>
      </c>
    </row>
    <row r="118" spans="1:10" ht="22.5" customHeight="1">
      <c r="A118" s="45"/>
      <c r="B118" s="48"/>
      <c r="C118" s="46" t="str">
        <f>IF(B118 = "", "", IF(Sheet1!P85 = 0, " ", Sheet1!P85))</f>
        <v/>
      </c>
      <c r="D118" s="43"/>
      <c r="E118" s="46" t="str">
        <f>IF(B118 = "", "", IF(AND(Sheet1!$A$3 =1, C118 &gt;= 10), "Not Available", IF(AND(Sheet1!$A$3 = 3, C118 &gt;= 10), "Not Available", IF(Sheet1!$A$3 = 4, " ", Sheet1!$A$3))))</f>
        <v/>
      </c>
      <c r="F118" s="43"/>
      <c r="G118" s="44" t="str">
        <f>IF(Sheet1!W87 = 0, " ", Sheet1!W87)</f>
        <v xml:space="preserve"> </v>
      </c>
      <c r="H118" s="44" t="str">
        <f>IF(Sheet1!W87 = 0, " ", IF(Sheet1!$E$3 = 21, Sheet1!W87, Sheet1!W87 - (Sheet1!W87  * (Sheet1!$E$3/100))))</f>
        <v xml:space="preserve"> </v>
      </c>
      <c r="I118" s="44"/>
      <c r="J118" s="44" t="str">
        <f>IF(H118=" ","", (H118*Sheet1!$C$3))</f>
        <v/>
      </c>
    </row>
    <row r="119" spans="1:10" ht="22.5" customHeight="1">
      <c r="A119" s="45"/>
      <c r="B119" s="48"/>
      <c r="C119" s="46" t="str">
        <f>IF(B119 = "", "", IF(Sheet1!P86 = 0, " ", Sheet1!P86))</f>
        <v/>
      </c>
      <c r="D119" s="43"/>
      <c r="E119" s="46" t="str">
        <f>IF(B119 = "", "", IF(AND(Sheet1!$A$3 =1, C119 &gt;= 10), "Not Available", IF(AND(Sheet1!$A$3 = 3, C119 &gt;= 10), "Not Available", IF(Sheet1!$A$3 = 4, " ", Sheet1!$A$3))))</f>
        <v/>
      </c>
      <c r="F119" s="43"/>
      <c r="G119" s="44" t="str">
        <f>IF(Sheet1!W88 = 0, " ", Sheet1!W88)</f>
        <v xml:space="preserve"> </v>
      </c>
      <c r="H119" s="44" t="str">
        <f>IF(Sheet1!W88 = 0, " ", IF(Sheet1!$E$3 = 21, Sheet1!W88, Sheet1!W88 - (Sheet1!W88  * (Sheet1!$E$3/100))))</f>
        <v xml:space="preserve"> </v>
      </c>
      <c r="I119" s="44"/>
      <c r="J119" s="44" t="str">
        <f>IF(H119=" ","", (H119*Sheet1!$C$3))</f>
        <v/>
      </c>
    </row>
    <row r="120" spans="1:10" ht="22.5" customHeight="1">
      <c r="A120" s="45"/>
      <c r="B120" s="48"/>
      <c r="C120" s="46" t="str">
        <f>IF(B120 = "", "", IF(Sheet1!P87 = 0, " ", Sheet1!P87))</f>
        <v/>
      </c>
      <c r="D120" s="43"/>
      <c r="E120" s="46" t="str">
        <f>IF(B120 = "", "", IF(AND(Sheet1!$A$3 =1, C120 &gt;= 10), "Not Available", IF(AND(Sheet1!$A$3 = 3, C120 &gt;= 10), "Not Available", IF(Sheet1!$A$3 = 4, " ", Sheet1!$A$3))))</f>
        <v/>
      </c>
      <c r="F120" s="43"/>
      <c r="G120" s="44" t="str">
        <f>IF(Sheet1!W89 = 0, " ", Sheet1!W89)</f>
        <v xml:space="preserve"> </v>
      </c>
      <c r="H120" s="44" t="str">
        <f>IF(Sheet1!W89 = 0, " ", IF(Sheet1!$E$3 = 21, Sheet1!W89, Sheet1!W89 - (Sheet1!W89  * (Sheet1!$E$3/100))))</f>
        <v xml:space="preserve"> </v>
      </c>
      <c r="I120" s="44"/>
      <c r="J120" s="44" t="str">
        <f>IF(H120=" ","", (H120*Sheet1!$C$3))</f>
        <v/>
      </c>
    </row>
    <row r="121" spans="1:10" ht="22.5" customHeight="1">
      <c r="A121" s="45"/>
      <c r="B121" s="48"/>
      <c r="C121" s="46" t="str">
        <f>IF(B121 = "", "", IF(Sheet1!P88 = 0, " ", Sheet1!P88))</f>
        <v/>
      </c>
      <c r="D121" s="43"/>
      <c r="E121" s="46" t="str">
        <f>IF(B121 = "", "", IF(AND(Sheet1!$A$3 =1, C121 &gt;= 10), "Not Available", IF(AND(Sheet1!$A$3 = 3, C121 &gt;= 10), "Not Available", IF(Sheet1!$A$3 = 4, " ", Sheet1!$A$3))))</f>
        <v/>
      </c>
      <c r="F121" s="43"/>
      <c r="G121" s="44" t="str">
        <f>IF(Sheet1!W90 = 0, " ", Sheet1!W90)</f>
        <v xml:space="preserve"> </v>
      </c>
      <c r="H121" s="44" t="str">
        <f>IF(Sheet1!W90 = 0, " ", IF(Sheet1!$E$3 = 21, Sheet1!W90, Sheet1!W90 - (Sheet1!W90  * (Sheet1!$E$3/100))))</f>
        <v xml:space="preserve"> </v>
      </c>
      <c r="I121" s="44"/>
      <c r="J121" s="44" t="str">
        <f>IF(H121=" ","", (H121*Sheet1!$C$3))</f>
        <v/>
      </c>
    </row>
    <row r="122" spans="1:10" ht="22.5" customHeight="1">
      <c r="A122" s="45"/>
      <c r="B122" s="48"/>
      <c r="C122" s="46" t="str">
        <f>IF(B122 = "", "", IF(Sheet1!P89 = 0, " ", Sheet1!P89))</f>
        <v/>
      </c>
      <c r="D122" s="43"/>
      <c r="E122" s="46" t="str">
        <f>IF(B122 = "", "", IF(AND(Sheet1!$A$3 =1, C122 &gt;= 10), "Not Available", IF(AND(Sheet1!$A$3 = 3, C122 &gt;= 10), "Not Available", IF(Sheet1!$A$3 = 4, " ", Sheet1!$A$3))))</f>
        <v/>
      </c>
      <c r="F122" s="43"/>
      <c r="G122" s="44" t="str">
        <f>IF(Sheet1!W91 = 0, " ", Sheet1!W91)</f>
        <v xml:space="preserve"> </v>
      </c>
      <c r="H122" s="44" t="str">
        <f>IF(Sheet1!W91 = 0, " ", IF(Sheet1!$E$3 = 21, Sheet1!W91, Sheet1!W91 - (Sheet1!W91  * (Sheet1!$E$3/100))))</f>
        <v xml:space="preserve"> </v>
      </c>
      <c r="I122" s="44"/>
      <c r="J122" s="44" t="str">
        <f>IF(H122=" ","", (H122*Sheet1!$C$3))</f>
        <v/>
      </c>
    </row>
    <row r="123" spans="1:10" ht="22.5" customHeight="1">
      <c r="A123" s="45"/>
      <c r="B123" s="48"/>
      <c r="C123" s="46" t="str">
        <f>IF(B123 = "", "", IF(Sheet1!P90 = 0, " ", Sheet1!P90))</f>
        <v/>
      </c>
      <c r="D123" s="43"/>
      <c r="E123" s="46" t="str">
        <f>IF(B123 = "", "", IF(AND(Sheet1!$A$3 =1, C123 &gt;= 10), "Not Available", IF(AND(Sheet1!$A$3 = 3, C123 &gt;= 10), "Not Available", IF(Sheet1!$A$3 = 4, " ", Sheet1!$A$3))))</f>
        <v/>
      </c>
      <c r="F123" s="43"/>
      <c r="G123" s="44" t="str">
        <f>IF(Sheet1!W92 = 0, " ", Sheet1!W92)</f>
        <v xml:space="preserve"> </v>
      </c>
      <c r="H123" s="44" t="str">
        <f>IF(Sheet1!W92 = 0, " ", IF(Sheet1!$E$3 = 21, Sheet1!W92, Sheet1!W92 - (Sheet1!W92  * (Sheet1!$E$3/100))))</f>
        <v xml:space="preserve"> </v>
      </c>
      <c r="I123" s="44"/>
      <c r="J123" s="44" t="str">
        <f>IF(H123=" ","", (H123*Sheet1!$C$3))</f>
        <v/>
      </c>
    </row>
    <row r="124" spans="1:10" ht="22.5" customHeight="1">
      <c r="A124" s="45"/>
      <c r="B124" s="48"/>
      <c r="C124" s="46" t="str">
        <f>IF(B124 = "", "", IF(Sheet1!P91 = 0, " ", Sheet1!P91))</f>
        <v/>
      </c>
      <c r="D124" s="43"/>
      <c r="E124" s="46" t="str">
        <f>IF(B124 = "", "", IF(AND(Sheet1!$A$3 =1, C124 &gt;= 10), "Not Available", IF(AND(Sheet1!$A$3 = 3, C124 &gt;= 10), "Not Available", IF(Sheet1!$A$3 = 4, " ", Sheet1!$A$3))))</f>
        <v/>
      </c>
      <c r="F124" s="43"/>
      <c r="G124" s="44" t="str">
        <f>IF(Sheet1!W93 = 0, " ", Sheet1!W93)</f>
        <v xml:space="preserve"> </v>
      </c>
      <c r="H124" s="44" t="str">
        <f>IF(Sheet1!W93 = 0, " ", IF(Sheet1!$E$3 = 21, Sheet1!W93, Sheet1!W93 - (Sheet1!W93  * (Sheet1!$E$3/100))))</f>
        <v xml:space="preserve"> </v>
      </c>
      <c r="I124" s="44"/>
      <c r="J124" s="44" t="str">
        <f>IF(H124=" ","", (H124*Sheet1!$C$3))</f>
        <v/>
      </c>
    </row>
    <row r="125" spans="1:10" ht="22.5" customHeight="1">
      <c r="A125" s="45"/>
      <c r="B125" s="48"/>
      <c r="C125" s="46" t="str">
        <f>IF(B125 = "", "", IF(Sheet1!P92 = 0, " ", Sheet1!P92))</f>
        <v/>
      </c>
      <c r="D125" s="43"/>
      <c r="E125" s="46" t="str">
        <f>IF(B125 = "", "", IF(AND(Sheet1!$A$3 =1, C125 &gt;= 10), "Not Available", IF(AND(Sheet1!$A$3 = 3, C125 &gt;= 10), "Not Available", IF(Sheet1!$A$3 = 4, " ", Sheet1!$A$3))))</f>
        <v/>
      </c>
      <c r="F125" s="43"/>
      <c r="G125" s="44" t="str">
        <f>IF(Sheet1!W94 = 0, " ", Sheet1!W94)</f>
        <v xml:space="preserve"> </v>
      </c>
      <c r="H125" s="44" t="str">
        <f>IF(Sheet1!W94 = 0, " ", IF(Sheet1!$E$3 = 21, Sheet1!W94, Sheet1!W94 - (Sheet1!W94  * (Sheet1!$E$3/100))))</f>
        <v xml:space="preserve"> </v>
      </c>
      <c r="I125" s="44"/>
      <c r="J125" s="44" t="str">
        <f>IF(H125=" ","", (H125*Sheet1!$C$3))</f>
        <v/>
      </c>
    </row>
    <row r="126" spans="1:10" ht="22.5" customHeight="1">
      <c r="A126" s="45"/>
      <c r="B126" s="48"/>
      <c r="C126" s="46" t="str">
        <f>IF(B126 = "", "", IF(Sheet1!P93 = 0, " ", Sheet1!P93))</f>
        <v/>
      </c>
      <c r="D126" s="43"/>
      <c r="E126" s="46" t="str">
        <f>IF(B126 = "", "", IF(AND(Sheet1!$A$3 =1, C126 &gt;= 10), "Not Available", IF(AND(Sheet1!$A$3 = 3, C126 &gt;= 10), "Not Available", IF(Sheet1!$A$3 = 4, " ", Sheet1!$A$3))))</f>
        <v/>
      </c>
      <c r="F126" s="43"/>
      <c r="G126" s="44" t="str">
        <f>IF(Sheet1!W95 = 0, " ", Sheet1!W95)</f>
        <v xml:space="preserve"> </v>
      </c>
      <c r="H126" s="44" t="str">
        <f>IF(Sheet1!W95 = 0, " ", IF(Sheet1!$E$3 = 21, Sheet1!W95, Sheet1!W95 - (Sheet1!W95  * (Sheet1!$E$3/100))))</f>
        <v xml:space="preserve"> </v>
      </c>
      <c r="I126" s="44"/>
      <c r="J126" s="44" t="str">
        <f>IF(H126=" ","", (H126*Sheet1!$C$3))</f>
        <v/>
      </c>
    </row>
    <row r="127" spans="1:10" ht="22.5" customHeight="1">
      <c r="A127" s="45"/>
      <c r="B127" s="48"/>
      <c r="C127" s="46" t="str">
        <f>IF(B127 = "", "", IF(Sheet1!P94 = 0, " ", Sheet1!P94))</f>
        <v/>
      </c>
      <c r="D127" s="43"/>
      <c r="E127" s="46" t="str">
        <f>IF(B127 = "", "", IF(AND(Sheet1!$A$3 =1, C127 &gt;= 10), "Not Available", IF(AND(Sheet1!$A$3 = 3, C127 &gt;= 10), "Not Available", IF(Sheet1!$A$3 = 4, " ", Sheet1!$A$3))))</f>
        <v/>
      </c>
      <c r="F127" s="43"/>
      <c r="G127" s="44" t="str">
        <f>IF(Sheet1!W96 = 0, " ", Sheet1!W96)</f>
        <v xml:space="preserve"> </v>
      </c>
      <c r="H127" s="44" t="str">
        <f>IF(Sheet1!W96 = 0, " ", IF(Sheet1!$E$3 = 21, Sheet1!W96, Sheet1!W96 - (Sheet1!W96  * (Sheet1!$E$3/100))))</f>
        <v xml:space="preserve"> </v>
      </c>
      <c r="I127" s="44"/>
      <c r="J127" s="44" t="str">
        <f>IF(H127=" ","", (H127*Sheet1!$C$3))</f>
        <v/>
      </c>
    </row>
    <row r="128" spans="1:10" ht="22.5" customHeight="1">
      <c r="A128" s="45"/>
      <c r="B128" s="48"/>
      <c r="C128" s="46" t="str">
        <f>IF(B128 = "", "", IF(Sheet1!P95 = 0, " ", Sheet1!P95))</f>
        <v/>
      </c>
      <c r="D128" s="43"/>
      <c r="E128" s="46" t="str">
        <f>IF(B128 = "", "", IF(AND(Sheet1!$A$3 =1, C128 &gt;= 10), "Not Available", IF(AND(Sheet1!$A$3 = 3, C128 &gt;= 10), "Not Available", IF(Sheet1!$A$3 = 4, " ", Sheet1!$A$3))))</f>
        <v/>
      </c>
      <c r="F128" s="43"/>
      <c r="G128" s="44" t="str">
        <f>IF(Sheet1!W97 = 0, " ", Sheet1!W97)</f>
        <v xml:space="preserve"> </v>
      </c>
      <c r="H128" s="44" t="str">
        <f>IF(Sheet1!W97 = 0, " ", IF(Sheet1!$E$3 = 21, Sheet1!W97, Sheet1!W97 - (Sheet1!W97  * (Sheet1!$E$3/100))))</f>
        <v xml:space="preserve"> </v>
      </c>
      <c r="I128" s="44"/>
      <c r="J128" s="44" t="str">
        <f>IF(H128=" ","", (H128*Sheet1!$C$3))</f>
        <v/>
      </c>
    </row>
    <row r="129" spans="1:10" ht="22.5" customHeight="1">
      <c r="A129" s="45"/>
      <c r="B129" s="48"/>
      <c r="C129" s="46" t="str">
        <f>IF(B129 = "", "", IF(Sheet1!P96 = 0, " ", Sheet1!P96))</f>
        <v/>
      </c>
      <c r="D129" s="43"/>
      <c r="E129" s="46" t="str">
        <f>IF(B129 = "", "", IF(AND(Sheet1!$A$3 =1, C129 &gt;= 10), "Not Available", IF(AND(Sheet1!$A$3 = 3, C129 &gt;= 10), "Not Available", IF(Sheet1!$A$3 = 4, " ", Sheet1!$A$3))))</f>
        <v/>
      </c>
      <c r="F129" s="43"/>
      <c r="G129" s="44" t="str">
        <f>IF(Sheet1!W98 = 0, " ", Sheet1!W98)</f>
        <v xml:space="preserve"> </v>
      </c>
      <c r="H129" s="44" t="str">
        <f>IF(Sheet1!W98 = 0, " ", IF(Sheet1!$E$3 = 21, Sheet1!W98, Sheet1!W98 - (Sheet1!W98  * (Sheet1!$E$3/100))))</f>
        <v xml:space="preserve"> </v>
      </c>
      <c r="I129" s="44"/>
      <c r="J129" s="44" t="str">
        <f>IF(H129=" ","", (H129*Sheet1!$C$3))</f>
        <v/>
      </c>
    </row>
    <row r="130" spans="1:10" ht="22.5" customHeight="1">
      <c r="A130" s="45"/>
      <c r="B130" s="48"/>
      <c r="C130" s="46" t="str">
        <f>IF(B130 = "", "", IF(Sheet1!P97 = 0, " ", Sheet1!P97))</f>
        <v/>
      </c>
      <c r="D130" s="43"/>
      <c r="E130" s="46" t="str">
        <f>IF(B130 = "", "", IF(AND(Sheet1!$A$3 =1, C130 &gt;= 10), "Not Available", IF(AND(Sheet1!$A$3 = 3, C130 &gt;= 10), "Not Available", IF(Sheet1!$A$3 = 4, " ", Sheet1!$A$3))))</f>
        <v/>
      </c>
      <c r="F130" s="43"/>
      <c r="G130" s="44" t="str">
        <f>IF(Sheet1!W99 = 0, " ", Sheet1!W99)</f>
        <v xml:space="preserve"> </v>
      </c>
      <c r="H130" s="44" t="str">
        <f>IF(Sheet1!W99 = 0, " ", IF(Sheet1!$E$3 = 21, Sheet1!W99, Sheet1!W99 - (Sheet1!W99  * (Sheet1!$E$3/100))))</f>
        <v xml:space="preserve"> </v>
      </c>
      <c r="I130" s="44"/>
      <c r="J130" s="44" t="str">
        <f>IF(H130=" ","", (H130*Sheet1!$C$3))</f>
        <v/>
      </c>
    </row>
    <row r="131" spans="1:10" ht="22.5" customHeight="1">
      <c r="A131" s="45"/>
      <c r="B131" s="48"/>
      <c r="C131" s="46" t="str">
        <f>IF(B131 = "", "", IF(Sheet1!P98 = 0, " ", Sheet1!P98))</f>
        <v/>
      </c>
      <c r="D131" s="43"/>
      <c r="E131" s="46" t="str">
        <f>IF(B131 = "", "", IF(AND(Sheet1!$A$3 =1, C131 &gt;= 10), "Not Available", IF(AND(Sheet1!$A$3 = 3, C131 &gt;= 10), "Not Available", IF(Sheet1!$A$3 = 4, " ", Sheet1!$A$3))))</f>
        <v/>
      </c>
      <c r="F131" s="43"/>
      <c r="G131" s="44" t="str">
        <f>IF(Sheet1!W100 = 0, " ", Sheet1!W100)</f>
        <v xml:space="preserve"> </v>
      </c>
      <c r="H131" s="44" t="str">
        <f>IF(Sheet1!W100 = 0, " ", IF(Sheet1!$E$3 = 21, Sheet1!W100, Sheet1!W100 - (Sheet1!W100  * (Sheet1!$E$3/100))))</f>
        <v xml:space="preserve"> </v>
      </c>
      <c r="I131" s="44"/>
      <c r="J131" s="44" t="str">
        <f>IF(H131=" ","", (H131*Sheet1!$C$3))</f>
        <v/>
      </c>
    </row>
    <row r="132" spans="1:10" ht="22.5" customHeight="1">
      <c r="A132" s="45"/>
      <c r="B132" s="48"/>
      <c r="C132" s="46" t="str">
        <f>IF(B132 = "", "", IF(Sheet1!P99 = 0, " ", Sheet1!P99))</f>
        <v/>
      </c>
      <c r="D132" s="43"/>
      <c r="E132" s="46" t="str">
        <f>IF(B132 = "", "", IF(AND(Sheet1!$A$3 =1, C132 &gt;= 10), "Not Available", IF(AND(Sheet1!$A$3 = 3, C132 &gt;= 10), "Not Available", IF(Sheet1!$A$3 = 4, " ", Sheet1!$A$3))))</f>
        <v/>
      </c>
      <c r="F132" s="43"/>
      <c r="G132" s="44" t="str">
        <f>IF(Sheet1!W101 = 0, " ", Sheet1!W101)</f>
        <v xml:space="preserve"> </v>
      </c>
      <c r="H132" s="44" t="str">
        <f>IF(Sheet1!W101 = 0, " ", IF(Sheet1!$E$3 = 21, Sheet1!W101, Sheet1!W101 - (Sheet1!W101  * (Sheet1!$E$3/100))))</f>
        <v xml:space="preserve"> </v>
      </c>
      <c r="I132" s="44"/>
      <c r="J132" s="44" t="str">
        <f>IF(H132=" ","", (H132*Sheet1!$C$3))</f>
        <v/>
      </c>
    </row>
    <row r="133" spans="1:10" ht="22.5" customHeight="1">
      <c r="A133" s="45"/>
      <c r="B133" s="48"/>
      <c r="C133" s="46" t="str">
        <f>IF(B133 = "", "", IF(Sheet1!P100 = 0, " ", Sheet1!P100))</f>
        <v/>
      </c>
      <c r="D133" s="43"/>
      <c r="E133" s="46" t="str">
        <f>IF(B133 = "", "", IF(AND(Sheet1!$A$3 =1, C133 &gt;= 10), "Not Available", IF(AND(Sheet1!$A$3 = 3, C133 &gt;= 10), "Not Available", IF(Sheet1!$A$3 = 4, " ", Sheet1!$A$3))))</f>
        <v/>
      </c>
      <c r="F133" s="43"/>
      <c r="G133" s="44" t="str">
        <f>IF(Sheet1!W102 = 0, " ", Sheet1!W102)</f>
        <v xml:space="preserve"> </v>
      </c>
      <c r="H133" s="44" t="str">
        <f>IF(Sheet1!W102 = 0, " ", IF(Sheet1!$E$3 = 21, Sheet1!W102, Sheet1!W102 - (Sheet1!W102  * (Sheet1!$E$3/100))))</f>
        <v xml:space="preserve"> </v>
      </c>
      <c r="I133" s="44"/>
      <c r="J133" s="44" t="str">
        <f>IF(H133=" ","", (H133*Sheet1!$C$3))</f>
        <v/>
      </c>
    </row>
    <row r="134" spans="1:10" ht="22.5" customHeight="1">
      <c r="A134" s="45"/>
      <c r="B134" s="48"/>
      <c r="C134" s="46" t="str">
        <f>IF(B134 = "", "", IF(Sheet1!P101 = 0, " ", Sheet1!P101))</f>
        <v/>
      </c>
      <c r="D134" s="43"/>
      <c r="E134" s="46" t="str">
        <f>IF(B134 = "", "", IF(AND(Sheet1!$A$3 =1, C134 &gt;= 10), "Not Available", IF(AND(Sheet1!$A$3 = 3, C134 &gt;= 10), "Not Available", IF(Sheet1!$A$3 = 4, " ", Sheet1!$A$3))))</f>
        <v/>
      </c>
      <c r="F134" s="43"/>
      <c r="G134" s="44" t="str">
        <f>IF(Sheet1!W103 = 0, " ", Sheet1!W103)</f>
        <v xml:space="preserve"> </v>
      </c>
      <c r="H134" s="44" t="str">
        <f>IF(Sheet1!W103 = 0, " ", IF(Sheet1!$E$3 = 21, Sheet1!W103, Sheet1!W103 - (Sheet1!W103  * (Sheet1!$E$3/100))))</f>
        <v xml:space="preserve"> </v>
      </c>
      <c r="I134" s="44"/>
      <c r="J134" s="44" t="str">
        <f>IF(H134=" ","", (H134*Sheet1!$C$3))</f>
        <v/>
      </c>
    </row>
    <row r="135" spans="1:10" ht="22.5" customHeight="1">
      <c r="A135" s="45"/>
      <c r="B135" s="48"/>
      <c r="C135" s="46" t="str">
        <f>IF(B135 = "", "", IF(Sheet1!P102 = 0, " ", Sheet1!P102))</f>
        <v/>
      </c>
      <c r="D135" s="43"/>
      <c r="E135" s="46" t="str">
        <f>IF(B135 = "", "", IF(AND(Sheet1!$A$3 =1, C135 &gt;= 10), "Not Available", IF(AND(Sheet1!$A$3 = 3, C135 &gt;= 10), "Not Available", IF(Sheet1!$A$3 = 4, " ", Sheet1!$A$3))))</f>
        <v/>
      </c>
      <c r="F135" s="43"/>
      <c r="G135" s="44" t="str">
        <f>IF(Sheet1!W104 = 0, " ", Sheet1!W104)</f>
        <v xml:space="preserve"> </v>
      </c>
      <c r="H135" s="44" t="str">
        <f>IF(Sheet1!W104 = 0, " ", IF(Sheet1!$E$3 = 21, Sheet1!W104, Sheet1!W104 - (Sheet1!W104  * (Sheet1!$E$3/100))))</f>
        <v xml:space="preserve"> </v>
      </c>
      <c r="I135" s="44"/>
      <c r="J135" s="44" t="str">
        <f>IF(H135=" ","", (H135*Sheet1!$C$3))</f>
        <v/>
      </c>
    </row>
    <row r="136" spans="1:10" ht="22.5" customHeight="1">
      <c r="A136" s="45"/>
      <c r="B136" s="48"/>
      <c r="C136" s="46" t="str">
        <f>IF(B136 = "", "", IF(Sheet1!P103 = 0, " ", Sheet1!P103))</f>
        <v/>
      </c>
      <c r="D136" s="43"/>
      <c r="E136" s="46" t="str">
        <f>IF(B136 = "", "", IF(AND(Sheet1!$A$3 =1, C136 &gt;= 10), "Not Available", IF(AND(Sheet1!$A$3 = 3, C136 &gt;= 10), "Not Available", IF(Sheet1!$A$3 = 4, " ", Sheet1!$A$3))))</f>
        <v/>
      </c>
      <c r="F136" s="43"/>
      <c r="G136" s="44" t="str">
        <f>IF(Sheet1!W105 = 0, " ", Sheet1!W105)</f>
        <v xml:space="preserve"> </v>
      </c>
      <c r="H136" s="44" t="str">
        <f>IF(Sheet1!W105 = 0, " ", IF(Sheet1!$E$3 = 21, Sheet1!W105, Sheet1!W105 - (Sheet1!W105  * (Sheet1!$E$3/100))))</f>
        <v xml:space="preserve"> </v>
      </c>
      <c r="I136" s="44"/>
      <c r="J136" s="44" t="str">
        <f>IF(H136=" ","", (H136*Sheet1!$C$3))</f>
        <v/>
      </c>
    </row>
    <row r="137" spans="1:10" ht="22.5" customHeight="1">
      <c r="A137" s="45"/>
      <c r="B137" s="48"/>
      <c r="C137" s="46" t="str">
        <f>IF(B137 = "", "", IF(Sheet1!P104 = 0, " ", Sheet1!P104))</f>
        <v/>
      </c>
      <c r="D137" s="43"/>
      <c r="E137" s="46" t="str">
        <f>IF(B137 = "", "", IF(AND(Sheet1!$A$3 =1, C137 &gt;= 10), "Not Available", IF(AND(Sheet1!$A$3 = 3, C137 &gt;= 10), "Not Available", IF(Sheet1!$A$3 = 4, " ", Sheet1!$A$3))))</f>
        <v/>
      </c>
      <c r="F137" s="43"/>
      <c r="G137" s="44" t="str">
        <f>IF(Sheet1!W106 = 0, " ", Sheet1!W106)</f>
        <v xml:space="preserve"> </v>
      </c>
      <c r="H137" s="44" t="str">
        <f>IF(Sheet1!W106 = 0, " ", IF(Sheet1!$E$3 = 21, Sheet1!W106, Sheet1!W106 - (Sheet1!W106  * (Sheet1!$E$3/100))))</f>
        <v xml:space="preserve"> </v>
      </c>
      <c r="I137" s="44"/>
      <c r="J137" s="44" t="str">
        <f>IF(H137=" ","", (H137*Sheet1!$C$3))</f>
        <v/>
      </c>
    </row>
    <row r="138" spans="1:10" ht="22.5" customHeight="1">
      <c r="A138" s="45"/>
      <c r="B138" s="48"/>
      <c r="C138" s="46" t="str">
        <f>IF(B138 = "", "", IF(Sheet1!P105 = 0, " ", Sheet1!P105))</f>
        <v/>
      </c>
      <c r="D138" s="43"/>
      <c r="E138" s="46" t="str">
        <f>IF(B138 = "", "", IF(AND(Sheet1!$A$3 =1, C138 &gt;= 10), "Not Available", IF(AND(Sheet1!$A$3 = 3, C138 &gt;= 10), "Not Available", IF(Sheet1!$A$3 = 4, " ", Sheet1!$A$3))))</f>
        <v/>
      </c>
      <c r="F138" s="43"/>
      <c r="G138" s="44" t="str">
        <f>IF(Sheet1!W107 = 0, " ", Sheet1!W107)</f>
        <v xml:space="preserve"> </v>
      </c>
      <c r="H138" s="44" t="str">
        <f>IF(Sheet1!W107 = 0, " ", IF(Sheet1!$E$3 = 21, Sheet1!W107, Sheet1!W107 - (Sheet1!W107  * (Sheet1!$E$3/100))))</f>
        <v xml:space="preserve"> </v>
      </c>
      <c r="I138" s="44"/>
      <c r="J138" s="44" t="str">
        <f>IF(H138=" ","", (H138*Sheet1!$C$3))</f>
        <v/>
      </c>
    </row>
    <row r="139" spans="1:10" ht="22.5" customHeight="1">
      <c r="A139" s="45"/>
      <c r="B139" s="48"/>
      <c r="C139" s="46" t="str">
        <f>IF(B139 = "", "", IF(Sheet1!P106 = 0, " ", Sheet1!P106))</f>
        <v/>
      </c>
      <c r="D139" s="43"/>
      <c r="E139" s="46" t="str">
        <f>IF(B139 = "", "", IF(AND(Sheet1!$A$3 =1, C139 &gt;= 10), "Not Available", IF(AND(Sheet1!$A$3 = 3, C139 &gt;= 10), "Not Available", IF(Sheet1!$A$3 = 4, " ", Sheet1!$A$3))))</f>
        <v/>
      </c>
      <c r="F139" s="43"/>
      <c r="G139" s="44" t="str">
        <f>IF(Sheet1!W108 = 0, " ", Sheet1!W108)</f>
        <v xml:space="preserve"> </v>
      </c>
      <c r="H139" s="44" t="str">
        <f>IF(Sheet1!W108 = 0, " ", IF(Sheet1!$E$3 = 21, Sheet1!W108, Sheet1!W108 - (Sheet1!W108  * (Sheet1!$E$3/100))))</f>
        <v xml:space="preserve"> </v>
      </c>
      <c r="I139" s="44"/>
      <c r="J139" s="44" t="str">
        <f>IF(H139=" ","", (H139*Sheet1!$C$3))</f>
        <v/>
      </c>
    </row>
    <row r="140" spans="1:10" ht="22.5" customHeight="1">
      <c r="A140" s="45"/>
      <c r="B140" s="48"/>
      <c r="C140" s="46" t="str">
        <f>IF(B140 = "", "", IF(Sheet1!P107 = 0, " ", Sheet1!P107))</f>
        <v/>
      </c>
      <c r="D140" s="43"/>
      <c r="E140" s="46" t="str">
        <f>IF(B140 = "", "", IF(AND(Sheet1!$A$3 =1, C140 &gt;= 10), "Not Available", IF(AND(Sheet1!$A$3 = 3, C140 &gt;= 10), "Not Available", IF(Sheet1!$A$3 = 4, " ", Sheet1!$A$3))))</f>
        <v/>
      </c>
      <c r="F140" s="43"/>
      <c r="G140" s="44" t="str">
        <f>IF(Sheet1!W109 = 0, " ", Sheet1!W109)</f>
        <v xml:space="preserve"> </v>
      </c>
      <c r="H140" s="44" t="str">
        <f>IF(Sheet1!W109 = 0, " ", IF(Sheet1!$E$3 = 21, Sheet1!W109, Sheet1!W109 - (Sheet1!W109  * (Sheet1!$E$3/100))))</f>
        <v xml:space="preserve"> </v>
      </c>
      <c r="I140" s="44"/>
      <c r="J140" s="44" t="str">
        <f>IF(H140=" ","", (H140*Sheet1!$C$3))</f>
        <v/>
      </c>
    </row>
    <row r="141" spans="1:10" ht="22.5" customHeight="1">
      <c r="A141" s="45"/>
      <c r="B141" s="48"/>
      <c r="C141" s="46" t="str">
        <f>IF(B141 = "", "", IF(Sheet1!P108 = 0, " ", Sheet1!P108))</f>
        <v/>
      </c>
      <c r="D141" s="43"/>
      <c r="E141" s="46" t="str">
        <f>IF(B141 = "", "", IF(AND(Sheet1!$A$3 =1, C141 &gt;= 10), "Not Available", IF(AND(Sheet1!$A$3 = 3, C141 &gt;= 10), "Not Available", IF(Sheet1!$A$3 = 4, " ", Sheet1!$A$3))))</f>
        <v/>
      </c>
      <c r="F141" s="43"/>
      <c r="G141" s="44" t="str">
        <f>IF(Sheet1!W110 = 0, " ", Sheet1!W110)</f>
        <v xml:space="preserve"> </v>
      </c>
      <c r="H141" s="44" t="str">
        <f>IF(Sheet1!W110 = 0, " ", IF(Sheet1!$E$3 = 21, Sheet1!W110, Sheet1!W110 - (Sheet1!W110  * (Sheet1!$E$3/100))))</f>
        <v xml:space="preserve"> </v>
      </c>
      <c r="I141" s="44"/>
      <c r="J141" s="44" t="str">
        <f>IF(H141=" ","", (H141*Sheet1!$C$3))</f>
        <v/>
      </c>
    </row>
    <row r="142" spans="1:10" ht="22.5" customHeight="1">
      <c r="A142" s="45"/>
      <c r="B142" s="48"/>
      <c r="C142" s="46" t="str">
        <f>IF(B142 = "", "", IF(Sheet1!P109 = 0, " ", Sheet1!P109))</f>
        <v/>
      </c>
      <c r="D142" s="43"/>
      <c r="E142" s="46" t="str">
        <f>IF(B142 = "", "", IF(AND(Sheet1!$A$3 =1, C142 &gt;= 10), "Not Available", IF(AND(Sheet1!$A$3 = 3, C142 &gt;= 10), "Not Available", IF(Sheet1!$A$3 = 4, " ", Sheet1!$A$3))))</f>
        <v/>
      </c>
      <c r="F142" s="43"/>
      <c r="G142" s="44" t="str">
        <f>IF(Sheet1!W111 = 0, " ", Sheet1!W111)</f>
        <v xml:space="preserve"> </v>
      </c>
      <c r="H142" s="44" t="str">
        <f>IF(Sheet1!W111 = 0, " ", IF(Sheet1!$E$3 = 21, Sheet1!W111, Sheet1!W111 - (Sheet1!W111  * (Sheet1!$E$3/100))))</f>
        <v xml:space="preserve"> </v>
      </c>
      <c r="I142" s="44"/>
      <c r="J142" s="44" t="str">
        <f>IF(H142=" ","", (H142*Sheet1!$C$3))</f>
        <v/>
      </c>
    </row>
    <row r="143" spans="1:10" ht="22.5" customHeight="1">
      <c r="A143" s="45"/>
      <c r="B143" s="48"/>
      <c r="C143" s="46" t="str">
        <f>IF(B143 = "", "", IF(Sheet1!P110 = 0, " ", Sheet1!P110))</f>
        <v/>
      </c>
      <c r="D143" s="43"/>
      <c r="E143" s="46" t="str">
        <f>IF(B143 = "", "", IF(AND(Sheet1!$A$3 =1, C143 &gt;= 10), "Not Available", IF(AND(Sheet1!$A$3 = 3, C143 &gt;= 10), "Not Available", IF(Sheet1!$A$3 = 4, " ", Sheet1!$A$3))))</f>
        <v/>
      </c>
      <c r="F143" s="43"/>
      <c r="G143" s="44" t="str">
        <f>IF(Sheet1!W112 = 0, " ", Sheet1!W112)</f>
        <v xml:space="preserve"> </v>
      </c>
      <c r="H143" s="44" t="str">
        <f>IF(Sheet1!W112 = 0, " ", IF(Sheet1!$E$3 = 21, Sheet1!W112, Sheet1!W112 - (Sheet1!W112  * (Sheet1!$E$3/100))))</f>
        <v xml:space="preserve"> </v>
      </c>
      <c r="I143" s="44"/>
      <c r="J143" s="44" t="str">
        <f>IF(H143=" ","", (H143*Sheet1!$C$3))</f>
        <v/>
      </c>
    </row>
    <row r="144" spans="1:10" ht="22.5" customHeight="1">
      <c r="A144" s="45"/>
      <c r="B144" s="48"/>
      <c r="C144" s="46" t="str">
        <f>IF(B144 = "", "", IF(Sheet1!P111 = 0, " ", Sheet1!P111))</f>
        <v/>
      </c>
      <c r="D144" s="43"/>
      <c r="E144" s="46" t="str">
        <f>IF(B144 = "", "", IF(AND(Sheet1!$A$3 =1, C144 &gt;= 10), "Not Available", IF(AND(Sheet1!$A$3 = 3, C144 &gt;= 10), "Not Available", IF(Sheet1!$A$3 = 4, " ", Sheet1!$A$3))))</f>
        <v/>
      </c>
      <c r="F144" s="43"/>
      <c r="G144" s="44" t="str">
        <f>IF(Sheet1!W113 = 0, " ", Sheet1!W113)</f>
        <v xml:space="preserve"> </v>
      </c>
      <c r="H144" s="44" t="str">
        <f>IF(Sheet1!W113 = 0, " ", IF(Sheet1!$E$3 = 21, Sheet1!W113, Sheet1!W113 - (Sheet1!W113  * (Sheet1!$E$3/100))))</f>
        <v xml:space="preserve"> </v>
      </c>
      <c r="I144" s="44"/>
      <c r="J144" s="44" t="str">
        <f>IF(H144=" ","", (H144*Sheet1!$C$3))</f>
        <v/>
      </c>
    </row>
    <row r="145" spans="1:10" ht="22.5" customHeight="1">
      <c r="A145" s="45"/>
      <c r="B145" s="48"/>
      <c r="C145" s="46" t="str">
        <f>IF(B145 = "", "", IF(Sheet1!P112 = 0, " ", Sheet1!P112))</f>
        <v/>
      </c>
      <c r="D145" s="43"/>
      <c r="E145" s="46" t="str">
        <f>IF(B145 = "", "", IF(AND(Sheet1!$A$3 =1, C145 &gt;= 10), "Not Available", IF(AND(Sheet1!$A$3 = 3, C145 &gt;= 10), "Not Available", IF(Sheet1!$A$3 = 4, " ", Sheet1!$A$3))))</f>
        <v/>
      </c>
      <c r="F145" s="43"/>
      <c r="G145" s="44" t="str">
        <f>IF(Sheet1!W114 = 0, " ", Sheet1!W114)</f>
        <v xml:space="preserve"> </v>
      </c>
      <c r="H145" s="44" t="str">
        <f>IF(Sheet1!W114 = 0, " ", IF(Sheet1!$E$3 = 21, Sheet1!W114, Sheet1!W114 - (Sheet1!W114  * (Sheet1!$E$3/100))))</f>
        <v xml:space="preserve"> </v>
      </c>
      <c r="I145" s="44"/>
      <c r="J145" s="44" t="str">
        <f>IF(H145=" ","", (H145*Sheet1!$C$3))</f>
        <v/>
      </c>
    </row>
    <row r="146" spans="1:10" ht="22.5" customHeight="1">
      <c r="A146" s="45"/>
      <c r="B146" s="48"/>
      <c r="C146" s="46" t="str">
        <f>IF(B146 = "", "", IF(Sheet1!P113 = 0, " ", Sheet1!P113))</f>
        <v/>
      </c>
      <c r="D146" s="43"/>
      <c r="E146" s="46" t="str">
        <f>IF(B146 = "", "", IF(AND(Sheet1!$A$3 =1, C146 &gt;= 10), "Not Available", IF(AND(Sheet1!$A$3 = 3, C146 &gt;= 10), "Not Available", IF(Sheet1!$A$3 = 4, " ", Sheet1!$A$3))))</f>
        <v/>
      </c>
      <c r="F146" s="43"/>
      <c r="G146" s="44" t="str">
        <f>IF(Sheet1!W115 = 0, " ", Sheet1!W115)</f>
        <v xml:space="preserve"> </v>
      </c>
      <c r="H146" s="44" t="str">
        <f>IF(Sheet1!W115 = 0, " ", IF(Sheet1!$E$3 = 21, Sheet1!W115, Sheet1!W115 - (Sheet1!W115  * (Sheet1!$E$3/100))))</f>
        <v xml:space="preserve"> </v>
      </c>
      <c r="I146" s="44"/>
      <c r="J146" s="44" t="str">
        <f>IF(H146=" ","", (H146*Sheet1!$C$3))</f>
        <v/>
      </c>
    </row>
    <row r="147" spans="1:10" ht="22.5" customHeight="1">
      <c r="A147" s="45"/>
      <c r="B147" s="48"/>
      <c r="C147" s="46" t="str">
        <f>IF(B147 = "", "", IF(Sheet1!P114 = 0, " ", Sheet1!P114))</f>
        <v/>
      </c>
      <c r="D147" s="43"/>
      <c r="E147" s="46" t="str">
        <f>IF(B147 = "", "", IF(AND(Sheet1!$A$3 =1, C147 &gt;= 10), "Not Available", IF(AND(Sheet1!$A$3 = 3, C147 &gt;= 10), "Not Available", IF(Sheet1!$A$3 = 4, " ", Sheet1!$A$3))))</f>
        <v/>
      </c>
      <c r="F147" s="43"/>
      <c r="G147" s="44" t="str">
        <f>IF(Sheet1!W116 = 0, " ", Sheet1!W116)</f>
        <v xml:space="preserve"> </v>
      </c>
      <c r="H147" s="44" t="str">
        <f>IF(Sheet1!W116 = 0, " ", IF(Sheet1!$E$3 = 21, Sheet1!W116, Sheet1!W116 - (Sheet1!W116  * (Sheet1!$E$3/100))))</f>
        <v xml:space="preserve"> </v>
      </c>
      <c r="I147" s="44"/>
      <c r="J147" s="44" t="str">
        <f>IF(H147=" ","", (H147*Sheet1!$C$3))</f>
        <v/>
      </c>
    </row>
    <row r="148" spans="1:10" ht="22.5" customHeight="1">
      <c r="A148" s="45"/>
      <c r="B148" s="48"/>
      <c r="C148" s="46" t="str">
        <f>IF(B148 = "", "", IF(Sheet1!P115 = 0, " ", Sheet1!P115))</f>
        <v/>
      </c>
      <c r="D148" s="43"/>
      <c r="E148" s="46" t="str">
        <f>IF(B148 = "", "", IF(AND(Sheet1!$A$3 =1, C148 &gt;= 10), "Not Available", IF(AND(Sheet1!$A$3 = 3, C148 &gt;= 10), "Not Available", IF(Sheet1!$A$3 = 4, " ", Sheet1!$A$3))))</f>
        <v/>
      </c>
      <c r="F148" s="43"/>
      <c r="G148" s="44" t="str">
        <f>IF(Sheet1!W117 = 0, " ", Sheet1!W117)</f>
        <v xml:space="preserve"> </v>
      </c>
      <c r="H148" s="44" t="str">
        <f>IF(Sheet1!W117 = 0, " ", IF(Sheet1!$E$3 = 21, Sheet1!W117, Sheet1!W117 - (Sheet1!W117  * (Sheet1!$E$3/100))))</f>
        <v xml:space="preserve"> </v>
      </c>
      <c r="I148" s="44"/>
      <c r="J148" s="44" t="str">
        <f>IF(H148=" ","", (H148*Sheet1!$C$3))</f>
        <v/>
      </c>
    </row>
    <row r="149" spans="1:10" ht="22.5" customHeight="1">
      <c r="A149" s="45"/>
      <c r="B149" s="48"/>
      <c r="C149" s="46" t="str">
        <f>IF(B149 = "", "", IF(Sheet1!P116 = 0, " ", Sheet1!P116))</f>
        <v/>
      </c>
      <c r="D149" s="43"/>
      <c r="E149" s="46" t="str">
        <f>IF(B149 = "", "", IF(AND(Sheet1!$A$3 =1, C149 &gt;= 10), "Not Available", IF(AND(Sheet1!$A$3 = 3, C149 &gt;= 10), "Not Available", IF(Sheet1!$A$3 = 4, " ", Sheet1!$A$3))))</f>
        <v/>
      </c>
      <c r="F149" s="43"/>
      <c r="G149" s="44" t="str">
        <f>IF(Sheet1!W118 = 0, " ", Sheet1!W118)</f>
        <v xml:space="preserve"> </v>
      </c>
      <c r="H149" s="44" t="str">
        <f>IF(Sheet1!W118 = 0, " ", IF(Sheet1!$E$3 = 21, Sheet1!W118, Sheet1!W118 - (Sheet1!W118  * (Sheet1!$E$3/100))))</f>
        <v xml:space="preserve"> </v>
      </c>
      <c r="I149" s="44"/>
      <c r="J149" s="44" t="str">
        <f>IF(H149=" ","", (H149*Sheet1!$C$3))</f>
        <v/>
      </c>
    </row>
    <row r="150" spans="1:10" ht="22.5" customHeight="1">
      <c r="A150" s="45"/>
      <c r="B150" s="48"/>
      <c r="C150" s="46" t="str">
        <f>IF(B150 = "", "", IF(Sheet1!P117 = 0, " ", Sheet1!P117))</f>
        <v/>
      </c>
      <c r="D150" s="43"/>
      <c r="E150" s="46" t="str">
        <f>IF(B150 = "", "", IF(AND(Sheet1!$A$3 =1, C150 &gt;= 10), "Not Available", IF(AND(Sheet1!$A$3 = 3, C150 &gt;= 10), "Not Available", IF(Sheet1!$A$3 = 4, " ", Sheet1!$A$3))))</f>
        <v/>
      </c>
      <c r="F150" s="43"/>
      <c r="G150" s="44" t="str">
        <f>IF(Sheet1!W119 = 0, " ", Sheet1!W119)</f>
        <v xml:space="preserve"> </v>
      </c>
      <c r="H150" s="44" t="str">
        <f>IF(Sheet1!W119 = 0, " ", IF(Sheet1!$E$3 = 21, Sheet1!W119, Sheet1!W119 - (Sheet1!W119  * (Sheet1!$E$3/100))))</f>
        <v xml:space="preserve"> </v>
      </c>
      <c r="I150" s="44"/>
      <c r="J150" s="44" t="str">
        <f>IF(H150=" ","", (H150*Sheet1!$C$3))</f>
        <v/>
      </c>
    </row>
    <row r="151" spans="1:10" ht="22.5" customHeight="1">
      <c r="A151" s="45"/>
      <c r="B151" s="48"/>
      <c r="C151" s="46" t="str">
        <f>IF(B151 = "", "", IF(Sheet1!P118 = 0, " ", Sheet1!P118))</f>
        <v/>
      </c>
      <c r="D151" s="43"/>
      <c r="E151" s="46" t="str">
        <f>IF(B151 = "", "", IF(AND(Sheet1!$A$3 =1, C151 &gt;= 10), "Not Available", IF(AND(Sheet1!$A$3 = 3, C151 &gt;= 10), "Not Available", IF(Sheet1!$A$3 = 4, " ", Sheet1!$A$3))))</f>
        <v/>
      </c>
      <c r="F151" s="43"/>
      <c r="G151" s="44" t="str">
        <f>IF(Sheet1!W120 = 0, " ", Sheet1!W120)</f>
        <v xml:space="preserve"> </v>
      </c>
      <c r="H151" s="44" t="str">
        <f>IF(Sheet1!W120 = 0, " ", IF(Sheet1!$E$3 = 21, Sheet1!W120, Sheet1!W120 - (Sheet1!W120  * (Sheet1!$E$3/100))))</f>
        <v xml:space="preserve"> </v>
      </c>
      <c r="I151" s="44"/>
      <c r="J151" s="44" t="str">
        <f>IF(H151=" ","", (H151*Sheet1!$C$3))</f>
        <v/>
      </c>
    </row>
    <row r="152" spans="1:10" ht="22.5" customHeight="1">
      <c r="A152" s="45"/>
      <c r="B152" s="48"/>
      <c r="C152" s="46" t="str">
        <f>IF(B152 = "", "", IF(Sheet1!P119 = 0, " ", Sheet1!P119))</f>
        <v/>
      </c>
      <c r="D152" s="43"/>
      <c r="E152" s="46" t="str">
        <f>IF(B152 = "", "", IF(AND(Sheet1!$A$3 =1, C152 &gt;= 10), "Not Available", IF(AND(Sheet1!$A$3 = 3, C152 &gt;= 10), "Not Available", IF(Sheet1!$A$3 = 4, " ", Sheet1!$A$3))))</f>
        <v/>
      </c>
      <c r="F152" s="43"/>
      <c r="G152" s="44" t="str">
        <f>IF(Sheet1!W121 = 0, " ", Sheet1!W121)</f>
        <v xml:space="preserve"> </v>
      </c>
      <c r="H152" s="44" t="str">
        <f>IF(Sheet1!W121 = 0, " ", IF(Sheet1!$E$3 = 21, Sheet1!W121, Sheet1!W121 - (Sheet1!W121  * (Sheet1!$E$3/100))))</f>
        <v xml:space="preserve"> </v>
      </c>
      <c r="I152" s="44"/>
      <c r="J152" s="44" t="str">
        <f>IF(H152=" ","", (H152*Sheet1!$C$3))</f>
        <v/>
      </c>
    </row>
    <row r="153" spans="1:10" ht="22.5" customHeight="1">
      <c r="A153" s="45"/>
      <c r="B153" s="48"/>
      <c r="C153" s="46" t="str">
        <f>IF(B153 = "", "", IF(Sheet1!P120 = 0, " ", Sheet1!P120))</f>
        <v/>
      </c>
      <c r="D153" s="43"/>
      <c r="E153" s="46" t="str">
        <f>IF(B153 = "", "", IF(AND(Sheet1!$A$3 =1, C153 &gt;= 10), "Not Available", IF(AND(Sheet1!$A$3 = 3, C153 &gt;= 10), "Not Available", IF(Sheet1!$A$3 = 4, " ", Sheet1!$A$3))))</f>
        <v/>
      </c>
      <c r="F153" s="43"/>
      <c r="G153" s="44" t="str">
        <f>IF(Sheet1!W122 = 0, " ", Sheet1!W122)</f>
        <v xml:space="preserve"> </v>
      </c>
      <c r="H153" s="44" t="str">
        <f>IF(Sheet1!W122 = 0, " ", IF(Sheet1!$E$3 = 21, Sheet1!W122, Sheet1!W122 - (Sheet1!W122  * (Sheet1!$E$3/100))))</f>
        <v xml:space="preserve"> </v>
      </c>
      <c r="I153" s="44"/>
      <c r="J153" s="44" t="str">
        <f>IF(H153=" ","", (H153*Sheet1!$C$3))</f>
        <v/>
      </c>
    </row>
    <row r="154" spans="1:10" ht="22.5" customHeight="1">
      <c r="A154" s="45"/>
      <c r="B154" s="48"/>
      <c r="C154" s="46" t="str">
        <f>IF(B154 = "", "", IF(Sheet1!P121 = 0, " ", Sheet1!P121))</f>
        <v/>
      </c>
      <c r="D154" s="43"/>
      <c r="E154" s="46" t="str">
        <f>IF(B154 = "", "", IF(AND(Sheet1!$A$3 =1, C154 &gt;= 10), "Not Available", IF(AND(Sheet1!$A$3 = 3, C154 &gt;= 10), "Not Available", IF(Sheet1!$A$3 = 4, " ", Sheet1!$A$3))))</f>
        <v/>
      </c>
      <c r="F154" s="43"/>
      <c r="G154" s="44" t="str">
        <f>IF(Sheet1!W123 = 0, " ", Sheet1!W123)</f>
        <v xml:space="preserve"> </v>
      </c>
      <c r="H154" s="44" t="str">
        <f>IF(Sheet1!W123 = 0, " ", IF(Sheet1!$E$3 = 21, Sheet1!W123, Sheet1!W123 - (Sheet1!W123  * (Sheet1!$E$3/100))))</f>
        <v xml:space="preserve"> </v>
      </c>
      <c r="I154" s="44"/>
      <c r="J154" s="44" t="str">
        <f>IF(H154=" ","", (H154*Sheet1!$C$3))</f>
        <v/>
      </c>
    </row>
    <row r="155" spans="1:10" ht="22.5" customHeight="1">
      <c r="A155" s="45"/>
      <c r="B155" s="48"/>
      <c r="C155" s="46" t="str">
        <f>IF(B155 = "", "", IF(Sheet1!P122 = 0, " ", Sheet1!P122))</f>
        <v/>
      </c>
      <c r="D155" s="43"/>
      <c r="E155" s="46" t="str">
        <f>IF(B155 = "", "", IF(AND(Sheet1!$A$3 =1, C155 &gt;= 10), "Not Available", IF(AND(Sheet1!$A$3 = 3, C155 &gt;= 10), "Not Available", IF(Sheet1!$A$3 = 4, " ", Sheet1!$A$3))))</f>
        <v/>
      </c>
      <c r="F155" s="43"/>
      <c r="G155" s="44" t="str">
        <f>IF(Sheet1!W124 = 0, " ", Sheet1!W124)</f>
        <v xml:space="preserve"> </v>
      </c>
      <c r="H155" s="44" t="str">
        <f>IF(Sheet1!W124 = 0, " ", IF(Sheet1!$E$3 = 21, Sheet1!W124, Sheet1!W124 - (Sheet1!W124  * (Sheet1!$E$3/100))))</f>
        <v xml:space="preserve"> </v>
      </c>
      <c r="I155" s="44"/>
      <c r="J155" s="44" t="str">
        <f>IF(H155=" ","", (H155*Sheet1!$C$3))</f>
        <v/>
      </c>
    </row>
    <row r="156" spans="1:10" ht="22.5" customHeight="1">
      <c r="A156" s="45"/>
      <c r="B156" s="48"/>
      <c r="C156" s="46" t="str">
        <f>IF(B156 = "", "", IF(Sheet1!P123 = 0, " ", Sheet1!P123))</f>
        <v/>
      </c>
      <c r="D156" s="43"/>
      <c r="E156" s="46" t="str">
        <f>IF(B156 = "", "", IF(AND(Sheet1!$A$3 =1, C156 &gt;= 10), "Not Available", IF(AND(Sheet1!$A$3 = 3, C156 &gt;= 10), "Not Available", IF(Sheet1!$A$3 = 4, " ", Sheet1!$A$3))))</f>
        <v/>
      </c>
      <c r="F156" s="43"/>
      <c r="G156" s="44" t="str">
        <f>IF(Sheet1!W125 = 0, " ", Sheet1!W125)</f>
        <v xml:space="preserve"> </v>
      </c>
      <c r="H156" s="44" t="str">
        <f>IF(Sheet1!W125 = 0, " ", IF(Sheet1!$E$3 = 21, Sheet1!W125, Sheet1!W125 - (Sheet1!W125  * (Sheet1!$E$3/100))))</f>
        <v xml:space="preserve"> </v>
      </c>
      <c r="I156" s="44"/>
      <c r="J156" s="44" t="str">
        <f>IF(H156=" ","", (H156*Sheet1!$C$3))</f>
        <v/>
      </c>
    </row>
    <row r="157" spans="1:10" ht="22.5" customHeight="1">
      <c r="A157" s="45"/>
      <c r="B157" s="48"/>
      <c r="C157" s="46" t="str">
        <f>IF(B157 = "", "", IF(Sheet1!P124 = 0, " ", Sheet1!P124))</f>
        <v/>
      </c>
      <c r="D157" s="43"/>
      <c r="E157" s="46" t="str">
        <f>IF(B157 = "", "", IF(AND(Sheet1!$A$3 =1, C157 &gt;= 10), "Not Available", IF(AND(Sheet1!$A$3 = 3, C157 &gt;= 10), "Not Available", IF(Sheet1!$A$3 = 4, " ", Sheet1!$A$3))))</f>
        <v/>
      </c>
      <c r="F157" s="43"/>
      <c r="G157" s="44" t="str">
        <f>IF(Sheet1!W126 = 0, " ", Sheet1!W126)</f>
        <v xml:space="preserve"> </v>
      </c>
      <c r="H157" s="44" t="str">
        <f>IF(Sheet1!W126 = 0, " ", IF(Sheet1!$E$3 = 21, Sheet1!W126, Sheet1!W126 - (Sheet1!W126  * (Sheet1!$E$3/100))))</f>
        <v xml:space="preserve"> </v>
      </c>
      <c r="I157" s="44"/>
      <c r="J157" s="44" t="str">
        <f>IF(H157=" ","", (H157*Sheet1!$C$3))</f>
        <v/>
      </c>
    </row>
    <row r="158" spans="1:10" ht="22.5" customHeight="1">
      <c r="A158" s="45"/>
      <c r="B158" s="48"/>
      <c r="C158" s="46" t="str">
        <f>IF(B158 = "", "", IF(Sheet1!P125 = 0, " ", Sheet1!P125))</f>
        <v/>
      </c>
      <c r="D158" s="43"/>
      <c r="E158" s="46" t="str">
        <f>IF(B158 = "", "", IF(AND(Sheet1!$A$3 =1, C158 &gt;= 10), "Not Available", IF(AND(Sheet1!$A$3 = 3, C158 &gt;= 10), "Not Available", IF(Sheet1!$A$3 = 4, " ", Sheet1!$A$3))))</f>
        <v/>
      </c>
      <c r="F158" s="43"/>
      <c r="G158" s="44" t="str">
        <f>IF(Sheet1!W127 = 0, " ", Sheet1!W127)</f>
        <v xml:space="preserve"> </v>
      </c>
      <c r="H158" s="44" t="str">
        <f>IF(Sheet1!W127 = 0, " ", IF(Sheet1!$E$3 = 21, Sheet1!W127, Sheet1!W127 - (Sheet1!W127  * (Sheet1!$E$3/100))))</f>
        <v xml:space="preserve"> </v>
      </c>
      <c r="I158" s="44"/>
      <c r="J158" s="44" t="str">
        <f>IF(H158=" ","", (H158*Sheet1!$C$3))</f>
        <v/>
      </c>
    </row>
    <row r="159" spans="1:10" ht="22.5" customHeight="1">
      <c r="A159" s="45"/>
      <c r="B159" s="48"/>
      <c r="C159" s="46" t="str">
        <f>IF(B159 = "", "", IF(Sheet1!P126 = 0, " ", Sheet1!P126))</f>
        <v/>
      </c>
      <c r="D159" s="43"/>
      <c r="E159" s="46" t="str">
        <f>IF(B159 = "", "", IF(AND(Sheet1!$A$3 =1, C159 &gt;= 10), "Not Available", IF(AND(Sheet1!$A$3 = 3, C159 &gt;= 10), "Not Available", IF(Sheet1!$A$3 = 4, " ", Sheet1!$A$3))))</f>
        <v/>
      </c>
      <c r="F159" s="43"/>
      <c r="G159" s="44" t="str">
        <f>IF(Sheet1!W128 = 0, " ", Sheet1!W128)</f>
        <v xml:space="preserve"> </v>
      </c>
      <c r="H159" s="44" t="str">
        <f>IF(Sheet1!W128 = 0, " ", IF(Sheet1!$E$3 = 21, Sheet1!W128, Sheet1!W128 - (Sheet1!W128  * (Sheet1!$E$3/100))))</f>
        <v xml:space="preserve"> </v>
      </c>
      <c r="I159" s="44"/>
      <c r="J159" s="44" t="str">
        <f>IF(H159=" ","", (H159*Sheet1!$C$3))</f>
        <v/>
      </c>
    </row>
    <row r="160" spans="1:10" ht="22.5" customHeight="1">
      <c r="A160" s="45"/>
      <c r="B160" s="48"/>
      <c r="C160" s="46" t="str">
        <f>IF(B160 = "", "", IF(Sheet1!P127 = 0, " ", Sheet1!P127))</f>
        <v/>
      </c>
      <c r="D160" s="43"/>
      <c r="E160" s="46" t="str">
        <f>IF(B160 = "", "", IF(AND(Sheet1!$A$3 =1, C160 &gt;= 10), "Not Available", IF(AND(Sheet1!$A$3 = 3, C160 &gt;= 10), "Not Available", IF(Sheet1!$A$3 = 4, " ", Sheet1!$A$3))))</f>
        <v/>
      </c>
      <c r="F160" s="43"/>
      <c r="G160" s="44" t="str">
        <f>IF(Sheet1!W129 = 0, " ", Sheet1!W129)</f>
        <v xml:space="preserve"> </v>
      </c>
      <c r="H160" s="44" t="str">
        <f>IF(Sheet1!W129 = 0, " ", IF(Sheet1!$E$3 = 21, Sheet1!W129, Sheet1!W129 - (Sheet1!W129  * (Sheet1!$E$3/100))))</f>
        <v xml:space="preserve"> </v>
      </c>
      <c r="I160" s="44"/>
      <c r="J160" s="44" t="str">
        <f>IF(H160=" ","", (H160*Sheet1!$C$3))</f>
        <v/>
      </c>
    </row>
    <row r="161" spans="1:10" ht="22.5" customHeight="1">
      <c r="A161" s="45"/>
      <c r="B161" s="48"/>
      <c r="C161" s="46" t="str">
        <f>IF(B161 = "", "", IF(Sheet1!P128 = 0, " ", Sheet1!P128))</f>
        <v/>
      </c>
      <c r="D161" s="43"/>
      <c r="E161" s="46" t="str">
        <f>IF(B161 = "", "", IF(AND(Sheet1!$A$3 =1, C161 &gt;= 10), "Not Available", IF(AND(Sheet1!$A$3 = 3, C161 &gt;= 10), "Not Available", IF(Sheet1!$A$3 = 4, " ", Sheet1!$A$3))))</f>
        <v/>
      </c>
      <c r="F161" s="43"/>
      <c r="G161" s="44" t="str">
        <f>IF(Sheet1!W130 = 0, " ", Sheet1!W130)</f>
        <v xml:space="preserve"> </v>
      </c>
      <c r="H161" s="44" t="str">
        <f>IF(Sheet1!W130 = 0, " ", IF(Sheet1!$E$3 = 21, Sheet1!W130, Sheet1!W130 - (Sheet1!W130  * (Sheet1!$E$3/100))))</f>
        <v xml:space="preserve"> </v>
      </c>
      <c r="I161" s="44"/>
      <c r="J161" s="44" t="str">
        <f>IF(H161=" ","", (H161*Sheet1!$C$3))</f>
        <v/>
      </c>
    </row>
    <row r="162" spans="1:10" ht="22.5" customHeight="1">
      <c r="A162" s="45"/>
      <c r="B162" s="48"/>
      <c r="C162" s="46" t="str">
        <f>IF(B162 = "", "", IF(Sheet1!P129 = 0, " ", Sheet1!P129))</f>
        <v/>
      </c>
      <c r="D162" s="43"/>
      <c r="E162" s="46" t="str">
        <f>IF(B162 = "", "", IF(AND(Sheet1!$A$3 =1, C162 &gt;= 10), "Not Available", IF(AND(Sheet1!$A$3 = 3, C162 &gt;= 10), "Not Available", IF(Sheet1!$A$3 = 4, " ", Sheet1!$A$3))))</f>
        <v/>
      </c>
      <c r="F162" s="43"/>
      <c r="G162" s="44" t="str">
        <f>IF(Sheet1!W131 = 0, " ", Sheet1!W131)</f>
        <v xml:space="preserve"> </v>
      </c>
      <c r="H162" s="44" t="str">
        <f>IF(Sheet1!W131 = 0, " ", IF(Sheet1!$E$3 = 21, Sheet1!W131, Sheet1!W131 - (Sheet1!W131  * (Sheet1!$E$3/100))))</f>
        <v xml:space="preserve"> </v>
      </c>
      <c r="I162" s="44"/>
      <c r="J162" s="44" t="str">
        <f>IF(H162=" ","", (H162*Sheet1!$C$3))</f>
        <v/>
      </c>
    </row>
    <row r="163" spans="1:10" ht="22.5" customHeight="1">
      <c r="A163" s="45"/>
      <c r="B163" s="48"/>
      <c r="C163" s="46" t="str">
        <f>IF(B163 = "", "", IF(Sheet1!P130 = 0, " ", Sheet1!P130))</f>
        <v/>
      </c>
      <c r="D163" s="43"/>
      <c r="E163" s="46" t="str">
        <f>IF(B163 = "", "", IF(AND(Sheet1!$A$3 =1, C163 &gt;= 10), "Not Available", IF(AND(Sheet1!$A$3 = 3, C163 &gt;= 10), "Not Available", IF(Sheet1!$A$3 = 4, " ", Sheet1!$A$3))))</f>
        <v/>
      </c>
      <c r="F163" s="43"/>
      <c r="G163" s="44" t="str">
        <f>IF(Sheet1!W132 = 0, " ", Sheet1!W132)</f>
        <v xml:space="preserve"> </v>
      </c>
      <c r="H163" s="44" t="str">
        <f>IF(Sheet1!W132 = 0, " ", IF(Sheet1!$E$3 = 21, Sheet1!W132, Sheet1!W132 - (Sheet1!W132  * (Sheet1!$E$3/100))))</f>
        <v xml:space="preserve"> </v>
      </c>
      <c r="I163" s="44"/>
      <c r="J163" s="44" t="str">
        <f>IF(H163=" ","", (H163*Sheet1!$C$3))</f>
        <v/>
      </c>
    </row>
    <row r="164" spans="1:10" ht="22.5" customHeight="1">
      <c r="A164" s="45"/>
      <c r="B164" s="48"/>
      <c r="C164" s="46" t="str">
        <f>IF(B164 = "", "", IF(Sheet1!P131 = 0, " ", Sheet1!P131))</f>
        <v/>
      </c>
      <c r="D164" s="43"/>
      <c r="E164" s="46" t="str">
        <f>IF(B164 = "", "", IF(AND(Sheet1!$A$3 =1, C164 &gt;= 10), "Not Available", IF(AND(Sheet1!$A$3 = 3, C164 &gt;= 10), "Not Available", IF(Sheet1!$A$3 = 4, " ", Sheet1!$A$3))))</f>
        <v/>
      </c>
      <c r="F164" s="43"/>
      <c r="G164" s="44" t="str">
        <f>IF(Sheet1!W133 = 0, " ", Sheet1!W133)</f>
        <v xml:space="preserve"> </v>
      </c>
      <c r="H164" s="44" t="str">
        <f>IF(Sheet1!W133 = 0, " ", IF(Sheet1!$E$3 = 21, Sheet1!W133, Sheet1!W133 - (Sheet1!W133  * (Sheet1!$E$3/100))))</f>
        <v xml:space="preserve"> </v>
      </c>
      <c r="I164" s="44"/>
      <c r="J164" s="44" t="str">
        <f>IF(H164=" ","", (H164*Sheet1!$C$3))</f>
        <v/>
      </c>
    </row>
    <row r="165" spans="1:10" ht="22.5" customHeight="1">
      <c r="A165" s="45"/>
      <c r="B165" s="48"/>
      <c r="C165" s="46" t="str">
        <f>IF(B165 = "", "", IF(Sheet1!P132 = 0, " ", Sheet1!P132))</f>
        <v/>
      </c>
      <c r="D165" s="43"/>
      <c r="E165" s="46" t="str">
        <f>IF(B165 = "", "", IF(AND(Sheet1!$A$3 =1, C165 &gt;= 10), "Not Available", IF(AND(Sheet1!$A$3 = 3, C165 &gt;= 10), "Not Available", IF(Sheet1!$A$3 = 4, " ", Sheet1!$A$3))))</f>
        <v/>
      </c>
      <c r="F165" s="43"/>
      <c r="G165" s="44" t="str">
        <f>IF(Sheet1!W134 = 0, " ", Sheet1!W134)</f>
        <v xml:space="preserve"> </v>
      </c>
      <c r="H165" s="44" t="str">
        <f>IF(Sheet1!W134 = 0, " ", IF(Sheet1!$E$3 = 21, Sheet1!W134, Sheet1!W134 - (Sheet1!W134  * (Sheet1!$E$3/100))))</f>
        <v xml:space="preserve"> </v>
      </c>
      <c r="I165" s="44"/>
      <c r="J165" s="44" t="str">
        <f>IF(H165=" ","", (H165*Sheet1!$C$3))</f>
        <v/>
      </c>
    </row>
    <row r="166" spans="1:10" ht="22.5" customHeight="1">
      <c r="A166" s="45"/>
      <c r="B166" s="48"/>
      <c r="C166" s="46" t="str">
        <f>IF(B166 = "", "", IF(Sheet1!P133 = 0, " ", Sheet1!P133))</f>
        <v/>
      </c>
      <c r="D166" s="43"/>
      <c r="E166" s="46" t="str">
        <f>IF(B166 = "", "", IF(AND(Sheet1!$A$3 =1, C166 &gt;= 10), "Not Available", IF(AND(Sheet1!$A$3 = 3, C166 &gt;= 10), "Not Available", IF(Sheet1!$A$3 = 4, " ", Sheet1!$A$3))))</f>
        <v/>
      </c>
      <c r="F166" s="43"/>
      <c r="G166" s="44" t="str">
        <f>IF(Sheet1!W135 = 0, " ", Sheet1!W135)</f>
        <v xml:space="preserve"> </v>
      </c>
      <c r="H166" s="44" t="str">
        <f>IF(Sheet1!W135 = 0, " ", IF(Sheet1!$E$3 = 21, Sheet1!W135, Sheet1!W135 - (Sheet1!W135  * (Sheet1!$E$3/100))))</f>
        <v xml:space="preserve"> </v>
      </c>
      <c r="I166" s="44"/>
      <c r="J166" s="44" t="str">
        <f>IF(H166=" ","", (H166*Sheet1!$C$3))</f>
        <v/>
      </c>
    </row>
    <row r="167" spans="1:10" ht="22.5" customHeight="1">
      <c r="A167" s="45"/>
      <c r="B167" s="48"/>
      <c r="C167" s="46" t="str">
        <f>IF(B167 = "", "", IF(Sheet1!P134 = 0, " ", Sheet1!P134))</f>
        <v/>
      </c>
      <c r="D167" s="43"/>
      <c r="E167" s="46" t="str">
        <f>IF(B167 = "", "", IF(AND(Sheet1!$A$3 =1, C167 &gt;= 10), "Not Available", IF(AND(Sheet1!$A$3 = 3, C167 &gt;= 10), "Not Available", IF(Sheet1!$A$3 = 4, " ", Sheet1!$A$3))))</f>
        <v/>
      </c>
      <c r="F167" s="43"/>
      <c r="G167" s="44" t="str">
        <f>IF(Sheet1!W136 = 0, " ", Sheet1!W136)</f>
        <v xml:space="preserve"> </v>
      </c>
      <c r="H167" s="44" t="str">
        <f>IF(Sheet1!W136 = 0, " ", IF(Sheet1!$E$3 = 21, Sheet1!W136, Sheet1!W136 - (Sheet1!W136  * (Sheet1!$E$3/100))))</f>
        <v xml:space="preserve"> </v>
      </c>
      <c r="I167" s="44"/>
      <c r="J167" s="44" t="str">
        <f>IF(H167=" ","", (H167*Sheet1!$C$3))</f>
        <v/>
      </c>
    </row>
    <row r="168" spans="1:10" ht="22.5" customHeight="1">
      <c r="A168" s="45"/>
      <c r="B168" s="48"/>
      <c r="C168" s="46" t="str">
        <f>IF(B168 = "", "", IF(Sheet1!P135 = 0, " ", Sheet1!P135))</f>
        <v/>
      </c>
      <c r="D168" s="43"/>
      <c r="E168" s="46" t="str">
        <f>IF(B168 = "", "", IF(AND(Sheet1!$A$3 =1, C168 &gt;= 10), "Not Available", IF(AND(Sheet1!$A$3 = 3, C168 &gt;= 10), "Not Available", IF(Sheet1!$A$3 = 4, " ", Sheet1!$A$3))))</f>
        <v/>
      </c>
      <c r="F168" s="43"/>
      <c r="G168" s="44" t="str">
        <f>IF(Sheet1!W137 = 0, " ", Sheet1!W137)</f>
        <v xml:space="preserve"> </v>
      </c>
      <c r="H168" s="44" t="str">
        <f>IF(Sheet1!W137 = 0, " ", IF(Sheet1!$E$3 = 21, Sheet1!W137, Sheet1!W137 - (Sheet1!W137  * (Sheet1!$E$3/100))))</f>
        <v xml:space="preserve"> </v>
      </c>
      <c r="I168" s="44"/>
      <c r="J168" s="44" t="str">
        <f>IF(H168=" ","", (H168*Sheet1!$C$3))</f>
        <v/>
      </c>
    </row>
    <row r="169" spans="1:10" ht="22.5" customHeight="1">
      <c r="A169" s="45"/>
      <c r="B169" s="48"/>
      <c r="C169" s="46" t="str">
        <f>IF(B169 = "", "", IF(Sheet1!P136 = 0, " ", Sheet1!P136))</f>
        <v/>
      </c>
      <c r="D169" s="43"/>
      <c r="E169" s="46" t="str">
        <f>IF(B169 = "", "", IF(AND(Sheet1!$A$3 =1, C169 &gt;= 10), "Not Available", IF(AND(Sheet1!$A$3 = 3, C169 &gt;= 10), "Not Available", IF(Sheet1!$A$3 = 4, " ", Sheet1!$A$3))))</f>
        <v/>
      </c>
      <c r="F169" s="43"/>
      <c r="G169" s="44" t="str">
        <f>IF(Sheet1!W138 = 0, " ", Sheet1!W138)</f>
        <v xml:space="preserve"> </v>
      </c>
      <c r="H169" s="44" t="str">
        <f>IF(Sheet1!W138 = 0, " ", IF(Sheet1!$E$3 = 21, Sheet1!W138, Sheet1!W138 - (Sheet1!W138  * (Sheet1!$E$3/100))))</f>
        <v xml:space="preserve"> </v>
      </c>
      <c r="I169" s="44"/>
      <c r="J169" s="44" t="str">
        <f>IF(H169=" ","", (H169*Sheet1!$C$3))</f>
        <v/>
      </c>
    </row>
    <row r="170" spans="1:10" ht="22.5" customHeight="1">
      <c r="A170" s="45"/>
      <c r="B170" s="48"/>
      <c r="C170" s="46" t="str">
        <f>IF(B170 = "", "", IF(Sheet1!P137 = 0, " ", Sheet1!P137))</f>
        <v/>
      </c>
      <c r="D170" s="43"/>
      <c r="E170" s="46" t="str">
        <f>IF(B170 = "", "", IF(AND(Sheet1!$A$3 =1, C170 &gt;= 10), "Not Available", IF(AND(Sheet1!$A$3 = 3, C170 &gt;= 10), "Not Available", IF(Sheet1!$A$3 = 4, " ", Sheet1!$A$3))))</f>
        <v/>
      </c>
      <c r="F170" s="43"/>
      <c r="G170" s="44" t="str">
        <f>IF(Sheet1!W139 = 0, " ", Sheet1!W139)</f>
        <v xml:space="preserve"> </v>
      </c>
      <c r="H170" s="44" t="str">
        <f>IF(Sheet1!W139 = 0, " ", IF(Sheet1!$E$3 = 21, Sheet1!W139, Sheet1!W139 - (Sheet1!W139  * (Sheet1!$E$3/100))))</f>
        <v xml:space="preserve"> </v>
      </c>
      <c r="I170" s="44"/>
      <c r="J170" s="44" t="str">
        <f>IF(H170=" ","", (H170*Sheet1!$C$3))</f>
        <v/>
      </c>
    </row>
    <row r="171" spans="1:10" ht="22.5" customHeight="1">
      <c r="A171" s="45"/>
      <c r="B171" s="48"/>
      <c r="C171" s="46" t="str">
        <f>IF(B171 = "", "", IF(Sheet1!P138 = 0, " ", Sheet1!P138))</f>
        <v/>
      </c>
      <c r="D171" s="43"/>
      <c r="E171" s="46" t="str">
        <f>IF(B171 = "", "", IF(AND(Sheet1!$A$3 =1, C171 &gt;= 10), "Not Available", IF(AND(Sheet1!$A$3 = 3, C171 &gt;= 10), "Not Available", IF(Sheet1!$A$3 = 4, " ", Sheet1!$A$3))))</f>
        <v/>
      </c>
      <c r="F171" s="43"/>
      <c r="G171" s="44" t="str">
        <f>IF(Sheet1!W140 = 0, " ", Sheet1!W140)</f>
        <v xml:space="preserve"> </v>
      </c>
      <c r="H171" s="44" t="str">
        <f>IF(Sheet1!W140 = 0, " ", IF(Sheet1!$E$3 = 21, Sheet1!W140, Sheet1!W140 - (Sheet1!W140  * (Sheet1!$E$3/100))))</f>
        <v xml:space="preserve"> </v>
      </c>
      <c r="I171" s="44"/>
      <c r="J171" s="44" t="str">
        <f>IF(H171=" ","", (H171*Sheet1!$C$3))</f>
        <v/>
      </c>
    </row>
    <row r="172" spans="1:10" ht="22.5" customHeight="1">
      <c r="A172" s="45"/>
      <c r="B172" s="48"/>
      <c r="C172" s="46" t="str">
        <f>IF(B172 = "", "", IF(Sheet1!P139 = 0, " ", Sheet1!P139))</f>
        <v/>
      </c>
      <c r="D172" s="43"/>
      <c r="E172" s="46" t="str">
        <f>IF(B172 = "", "", IF(AND(Sheet1!$A$3 =1, C172 &gt;= 10), "Not Available", IF(AND(Sheet1!$A$3 = 3, C172 &gt;= 10), "Not Available", IF(Sheet1!$A$3 = 4, " ", Sheet1!$A$3))))</f>
        <v/>
      </c>
      <c r="F172" s="43"/>
      <c r="G172" s="44" t="str">
        <f>IF(Sheet1!W141 = 0, " ", Sheet1!W141)</f>
        <v xml:space="preserve"> </v>
      </c>
      <c r="H172" s="44" t="str">
        <f>IF(Sheet1!W141 = 0, " ", IF(Sheet1!$E$3 = 21, Sheet1!W141, Sheet1!W141 - (Sheet1!W141  * (Sheet1!$E$3/100))))</f>
        <v xml:space="preserve"> </v>
      </c>
      <c r="I172" s="44"/>
      <c r="J172" s="44" t="str">
        <f>IF(H172=" ","", (H172*Sheet1!$C$3))</f>
        <v/>
      </c>
    </row>
    <row r="173" spans="1:10" ht="22.5" customHeight="1">
      <c r="A173" s="45"/>
      <c r="B173" s="48"/>
      <c r="C173" s="46" t="str">
        <f>IF(B173 = "", "", IF(Sheet1!P140 = 0, " ", Sheet1!P140))</f>
        <v/>
      </c>
      <c r="D173" s="43"/>
      <c r="E173" s="46" t="str">
        <f>IF(B173 = "", "", IF(AND(Sheet1!$A$3 =1, C173 &gt;= 10), "Not Available", IF(AND(Sheet1!$A$3 = 3, C173 &gt;= 10), "Not Available", IF(Sheet1!$A$3 = 4, " ", Sheet1!$A$3))))</f>
        <v/>
      </c>
      <c r="F173" s="43"/>
      <c r="G173" s="44" t="str">
        <f>IF(Sheet1!W142 = 0, " ", Sheet1!W142)</f>
        <v xml:space="preserve"> </v>
      </c>
      <c r="H173" s="44" t="str">
        <f>IF(Sheet1!W142 = 0, " ", IF(Sheet1!$E$3 = 21, Sheet1!W142, Sheet1!W142 - (Sheet1!W142  * (Sheet1!$E$3/100))))</f>
        <v xml:space="preserve"> </v>
      </c>
      <c r="I173" s="44"/>
      <c r="J173" s="44" t="str">
        <f>IF(H173=" ","", (H173*Sheet1!$C$3))</f>
        <v/>
      </c>
    </row>
    <row r="174" spans="1:10" ht="22.5" customHeight="1">
      <c r="A174" s="45"/>
      <c r="B174" s="48"/>
      <c r="C174" s="46" t="str">
        <f>IF(B174 = "", "", IF(Sheet1!P141 = 0, " ", Sheet1!P141))</f>
        <v/>
      </c>
      <c r="D174" s="43"/>
      <c r="E174" s="46" t="str">
        <f>IF(B174 = "", "", IF(AND(Sheet1!$A$3 =1, C174 &gt;= 10), "Not Available", IF(AND(Sheet1!$A$3 = 3, C174 &gt;= 10), "Not Available", IF(Sheet1!$A$3 = 4, " ", Sheet1!$A$3))))</f>
        <v/>
      </c>
      <c r="F174" s="43"/>
      <c r="G174" s="44" t="str">
        <f>IF(Sheet1!W143 = 0, " ", Sheet1!W143)</f>
        <v xml:space="preserve"> </v>
      </c>
      <c r="H174" s="44" t="str">
        <f>IF(Sheet1!W143 = 0, " ", IF(Sheet1!$E$3 = 21, Sheet1!W143, Sheet1!W143 - (Sheet1!W143  * (Sheet1!$E$3/100))))</f>
        <v xml:space="preserve"> </v>
      </c>
      <c r="I174" s="44"/>
      <c r="J174" s="44" t="str">
        <f>IF(H174=" ","", (H174*Sheet1!$C$3))</f>
        <v/>
      </c>
    </row>
    <row r="175" spans="1:10" ht="22.5" customHeight="1">
      <c r="A175" s="45"/>
      <c r="B175" s="48"/>
      <c r="C175" s="46" t="str">
        <f>IF(B175 = "", "", IF(Sheet1!P142 = 0, " ", Sheet1!P142))</f>
        <v/>
      </c>
      <c r="D175" s="43"/>
      <c r="E175" s="46" t="str">
        <f>IF(B175 = "", "", IF(AND(Sheet1!$A$3 =1, C175 &gt;= 10), "Not Available", IF(AND(Sheet1!$A$3 = 3, C175 &gt;= 10), "Not Available", IF(Sheet1!$A$3 = 4, " ", Sheet1!$A$3))))</f>
        <v/>
      </c>
      <c r="F175" s="43"/>
      <c r="G175" s="44" t="str">
        <f>IF(Sheet1!W144 = 0, " ", Sheet1!W144)</f>
        <v xml:space="preserve"> </v>
      </c>
      <c r="H175" s="44" t="str">
        <f>IF(Sheet1!W144 = 0, " ", IF(Sheet1!$E$3 = 21, Sheet1!W144, Sheet1!W144 - (Sheet1!W144  * (Sheet1!$E$3/100))))</f>
        <v xml:space="preserve"> </v>
      </c>
      <c r="I175" s="44"/>
      <c r="J175" s="44" t="str">
        <f>IF(H175=" ","", (H175*Sheet1!$C$3))</f>
        <v/>
      </c>
    </row>
    <row r="176" spans="1:10" ht="22.5" customHeight="1">
      <c r="A176" s="45"/>
      <c r="B176" s="48"/>
      <c r="C176" s="46" t="str">
        <f>IF(B176 = "", "", IF(Sheet1!P143 = 0, " ", Sheet1!P143))</f>
        <v/>
      </c>
      <c r="D176" s="43"/>
      <c r="E176" s="46" t="str">
        <f>IF(B176 = "", "", IF(AND(Sheet1!$A$3 =1, C176 &gt;= 10), "Not Available", IF(AND(Sheet1!$A$3 = 3, C176 &gt;= 10), "Not Available", IF(Sheet1!$A$3 = 4, " ", Sheet1!$A$3))))</f>
        <v/>
      </c>
      <c r="F176" s="43"/>
      <c r="G176" s="44" t="str">
        <f>IF(Sheet1!W145 = 0, " ", Sheet1!W145)</f>
        <v xml:space="preserve"> </v>
      </c>
      <c r="H176" s="44" t="str">
        <f>IF(Sheet1!W145 = 0, " ", IF(Sheet1!$E$3 = 21, Sheet1!W145, Sheet1!W145 - (Sheet1!W145  * (Sheet1!$E$3/100))))</f>
        <v xml:space="preserve"> </v>
      </c>
      <c r="I176" s="44"/>
      <c r="J176" s="44" t="str">
        <f>IF(H176=" ","", (H176*Sheet1!$C$3))</f>
        <v/>
      </c>
    </row>
    <row r="177" spans="1:10" ht="22.5" customHeight="1">
      <c r="A177" s="45"/>
      <c r="B177" s="48"/>
      <c r="C177" s="46" t="str">
        <f>IF(B177 = "", "", IF(Sheet1!P144 = 0, " ", Sheet1!P144))</f>
        <v/>
      </c>
      <c r="D177" s="43"/>
      <c r="E177" s="46" t="str">
        <f>IF(B177 = "", "", IF(AND(Sheet1!$A$3 =1, C177 &gt;= 10), "Not Available", IF(AND(Sheet1!$A$3 = 3, C177 &gt;= 10), "Not Available", IF(Sheet1!$A$3 = 4, " ", Sheet1!$A$3))))</f>
        <v/>
      </c>
      <c r="F177" s="43"/>
      <c r="G177" s="44" t="str">
        <f>IF(Sheet1!W146 = 0, " ", Sheet1!W146)</f>
        <v xml:space="preserve"> </v>
      </c>
      <c r="H177" s="44" t="str">
        <f>IF(Sheet1!W146 = 0, " ", IF(Sheet1!$E$3 = 21, Sheet1!W146, Sheet1!W146 - (Sheet1!W146  * (Sheet1!$E$3/100))))</f>
        <v xml:space="preserve"> </v>
      </c>
      <c r="I177" s="44"/>
      <c r="J177" s="44" t="str">
        <f>IF(H177=" ","", (H177*Sheet1!$C$3))</f>
        <v/>
      </c>
    </row>
    <row r="178" spans="1:10" ht="22.5" customHeight="1">
      <c r="A178" s="45"/>
      <c r="B178" s="48"/>
      <c r="C178" s="46" t="str">
        <f>IF(B178 = "", "", IF(Sheet1!P145 = 0, " ", Sheet1!P145))</f>
        <v/>
      </c>
      <c r="D178" s="43"/>
      <c r="E178" s="46" t="str">
        <f>IF(B178 = "", "", IF(AND(Sheet1!$A$3 =1, C178 &gt;= 10), "Not Available", IF(AND(Sheet1!$A$3 = 3, C178 &gt;= 10), "Not Available", IF(Sheet1!$A$3 = 4, " ", Sheet1!$A$3))))</f>
        <v/>
      </c>
      <c r="F178" s="43"/>
      <c r="G178" s="44" t="str">
        <f>IF(Sheet1!W147 = 0, " ", Sheet1!W147)</f>
        <v xml:space="preserve"> </v>
      </c>
      <c r="H178" s="44" t="str">
        <f>IF(Sheet1!W147 = 0, " ", IF(Sheet1!$E$3 = 21, Sheet1!W147, Sheet1!W147 - (Sheet1!W147  * (Sheet1!$E$3/100))))</f>
        <v xml:space="preserve"> </v>
      </c>
      <c r="I178" s="44"/>
      <c r="J178" s="44" t="str">
        <f>IF(H178=" ","", (H178*Sheet1!$C$3))</f>
        <v/>
      </c>
    </row>
    <row r="179" spans="1:10" ht="22.5" customHeight="1">
      <c r="A179" s="45"/>
      <c r="B179" s="48"/>
      <c r="C179" s="46" t="str">
        <f>IF(B179 = "", "", IF(Sheet1!P146 = 0, " ", Sheet1!P146))</f>
        <v/>
      </c>
      <c r="D179" s="43"/>
      <c r="E179" s="46" t="str">
        <f>IF(B179 = "", "", IF(AND(Sheet1!$A$3 =1, C179 &gt;= 10), "Not Available", IF(AND(Sheet1!$A$3 = 3, C179 &gt;= 10), "Not Available", IF(Sheet1!$A$3 = 4, " ", Sheet1!$A$3))))</f>
        <v/>
      </c>
      <c r="F179" s="43"/>
      <c r="G179" s="44" t="str">
        <f>IF(Sheet1!W148 = 0, " ", Sheet1!W148)</f>
        <v xml:space="preserve"> </v>
      </c>
      <c r="H179" s="44" t="str">
        <f>IF(Sheet1!W148 = 0, " ", IF(Sheet1!$E$3 = 21, Sheet1!W148, Sheet1!W148 - (Sheet1!W148  * (Sheet1!$E$3/100))))</f>
        <v xml:space="preserve"> </v>
      </c>
      <c r="I179" s="44"/>
      <c r="J179" s="44" t="str">
        <f>IF(H179=" ","", (H179*Sheet1!$C$3))</f>
        <v/>
      </c>
    </row>
    <row r="180" spans="1:10" ht="22.5" customHeight="1">
      <c r="A180" s="45"/>
      <c r="B180" s="48"/>
      <c r="C180" s="46" t="str">
        <f>IF(B180 = "", "", IF(Sheet1!P147 = 0, " ", Sheet1!P147))</f>
        <v/>
      </c>
      <c r="D180" s="43"/>
      <c r="E180" s="46" t="str">
        <f>IF(B180 = "", "", IF(AND(Sheet1!$A$3 =1, C180 &gt;= 10), "Not Available", IF(AND(Sheet1!$A$3 = 3, C180 &gt;= 10), "Not Available", IF(Sheet1!$A$3 = 4, " ", Sheet1!$A$3))))</f>
        <v/>
      </c>
      <c r="F180" s="43"/>
      <c r="G180" s="44" t="str">
        <f>IF(Sheet1!W149 = 0, " ", Sheet1!W149)</f>
        <v xml:space="preserve"> </v>
      </c>
      <c r="H180" s="44" t="str">
        <f>IF(Sheet1!W149 = 0, " ", IF(Sheet1!$E$3 = 21, Sheet1!W149, Sheet1!W149 - (Sheet1!W149  * (Sheet1!$E$3/100))))</f>
        <v xml:space="preserve"> </v>
      </c>
      <c r="I180" s="44"/>
      <c r="J180" s="44" t="str">
        <f>IF(H180=" ","", (H180*Sheet1!$C$3))</f>
        <v/>
      </c>
    </row>
    <row r="181" spans="1:10" ht="22.5" customHeight="1">
      <c r="A181" s="45"/>
      <c r="B181" s="48"/>
      <c r="C181" s="46" t="str">
        <f>IF(B181 = "", "", IF(Sheet1!P148 = 0, " ", Sheet1!P148))</f>
        <v/>
      </c>
      <c r="D181" s="43"/>
      <c r="E181" s="46" t="str">
        <f>IF(B181 = "", "", IF(AND(Sheet1!$A$3 =1, C181 &gt;= 10), "Not Available", IF(AND(Sheet1!$A$3 = 3, C181 &gt;= 10), "Not Available", IF(Sheet1!$A$3 = 4, " ", Sheet1!$A$3))))</f>
        <v/>
      </c>
      <c r="F181" s="43"/>
      <c r="G181" s="44" t="str">
        <f>IF(Sheet1!W150 = 0, " ", Sheet1!W150)</f>
        <v xml:space="preserve"> </v>
      </c>
      <c r="H181" s="44" t="str">
        <f>IF(Sheet1!W150 = 0, " ", IF(Sheet1!$E$3 = 21, Sheet1!W150, Sheet1!W150 - (Sheet1!W150  * (Sheet1!$E$3/100))))</f>
        <v xml:space="preserve"> </v>
      </c>
      <c r="I181" s="44"/>
      <c r="J181" s="44" t="str">
        <f>IF(H181=" ","", (H181*Sheet1!$C$3))</f>
        <v/>
      </c>
    </row>
    <row r="182" spans="1:10" ht="22.5" customHeight="1">
      <c r="A182" s="45"/>
      <c r="B182" s="48"/>
      <c r="C182" s="46" t="str">
        <f>IF(B182 = "", "", IF(Sheet1!P149 = 0, " ", Sheet1!P149))</f>
        <v/>
      </c>
      <c r="D182" s="43"/>
      <c r="E182" s="46" t="str">
        <f>IF(B182 = "", "", IF(AND(Sheet1!$A$3 =1, C182 &gt;= 10), "Not Available", IF(AND(Sheet1!$A$3 = 3, C182 &gt;= 10), "Not Available", IF(Sheet1!$A$3 = 4, " ", Sheet1!$A$3))))</f>
        <v/>
      </c>
      <c r="F182" s="43"/>
      <c r="G182" s="44" t="str">
        <f>IF(Sheet1!W151 = 0, " ", Sheet1!W151)</f>
        <v xml:space="preserve"> </v>
      </c>
      <c r="H182" s="44" t="str">
        <f>IF(Sheet1!W151 = 0, " ", IF(Sheet1!$E$3 = 21, Sheet1!W151, Sheet1!W151 - (Sheet1!W151  * (Sheet1!$E$3/100))))</f>
        <v xml:space="preserve"> </v>
      </c>
      <c r="I182" s="44"/>
      <c r="J182" s="44" t="str">
        <f>IF(H182=" ","", (H182*Sheet1!$C$3))</f>
        <v/>
      </c>
    </row>
    <row r="183" spans="1:10" ht="22.5" customHeight="1">
      <c r="A183" s="45"/>
      <c r="B183" s="48"/>
      <c r="C183" s="46" t="str">
        <f>IF(B183 = "", "", IF(Sheet1!P150 = 0, " ", Sheet1!P150))</f>
        <v/>
      </c>
      <c r="D183" s="43"/>
      <c r="E183" s="46" t="str">
        <f>IF(B183 = "", "", IF(AND(Sheet1!$A$3 =1, C183 &gt;= 10), "Not Available", IF(AND(Sheet1!$A$3 = 3, C183 &gt;= 10), "Not Available", IF(Sheet1!$A$3 = 4, " ", Sheet1!$A$3))))</f>
        <v/>
      </c>
      <c r="F183" s="43"/>
      <c r="G183" s="44" t="str">
        <f>IF(Sheet1!W152 = 0, " ", Sheet1!W152)</f>
        <v xml:space="preserve"> </v>
      </c>
      <c r="H183" s="44" t="str">
        <f>IF(Sheet1!W152 = 0, " ", IF(Sheet1!$E$3 = 21, Sheet1!W152, Sheet1!W152 - (Sheet1!W152  * (Sheet1!$E$3/100))))</f>
        <v xml:space="preserve"> </v>
      </c>
      <c r="I183" s="44"/>
      <c r="J183" s="44" t="str">
        <f>IF(H183=" ","", (H183*Sheet1!$C$3))</f>
        <v/>
      </c>
    </row>
    <row r="184" spans="1:10" ht="22.5" customHeight="1">
      <c r="A184" s="45"/>
      <c r="B184" s="48"/>
      <c r="C184" s="46" t="str">
        <f>IF(B184 = "", "", IF(Sheet1!P151 = 0, " ", Sheet1!P151))</f>
        <v/>
      </c>
      <c r="D184" s="43"/>
      <c r="E184" s="46" t="str">
        <f>IF(B184 = "", "", IF(AND(Sheet1!$A$3 =1, C184 &gt;= 10), "Not Available", IF(AND(Sheet1!$A$3 = 3, C184 &gt;= 10), "Not Available", IF(Sheet1!$A$3 = 4, " ", Sheet1!$A$3))))</f>
        <v/>
      </c>
      <c r="F184" s="43"/>
      <c r="G184" s="44" t="str">
        <f>IF(Sheet1!W153 = 0, " ", Sheet1!W153)</f>
        <v xml:space="preserve"> </v>
      </c>
      <c r="H184" s="44" t="str">
        <f>IF(Sheet1!W153 = 0, " ", IF(Sheet1!$E$3 = 21, Sheet1!W153, Sheet1!W153 - (Sheet1!W153  * (Sheet1!$E$3/100))))</f>
        <v xml:space="preserve"> </v>
      </c>
      <c r="I184" s="44"/>
      <c r="J184" s="44" t="str">
        <f>IF(H184=" ","", (H184*Sheet1!$C$3))</f>
        <v/>
      </c>
    </row>
    <row r="185" spans="1:10" ht="22.5" customHeight="1">
      <c r="A185" s="45"/>
      <c r="B185" s="48"/>
      <c r="C185" s="46" t="str">
        <f>IF(B185 = "", "", IF(Sheet1!P152 = 0, " ", Sheet1!P152))</f>
        <v/>
      </c>
      <c r="D185" s="43"/>
      <c r="E185" s="46" t="str">
        <f>IF(B185 = "", "", IF(AND(Sheet1!$A$3 =1, C185 &gt;= 10), "Not Available", IF(AND(Sheet1!$A$3 = 3, C185 &gt;= 10), "Not Available", IF(Sheet1!$A$3 = 4, " ", Sheet1!$A$3))))</f>
        <v/>
      </c>
      <c r="F185" s="43"/>
      <c r="G185" s="44" t="str">
        <f>IF(Sheet1!W154 = 0, " ", Sheet1!W154)</f>
        <v xml:space="preserve"> </v>
      </c>
      <c r="H185" s="44" t="str">
        <f>IF(Sheet1!W154 = 0, " ", IF(Sheet1!$E$3 = 21, Sheet1!W154, Sheet1!W154 - (Sheet1!W154  * (Sheet1!$E$3/100))))</f>
        <v xml:space="preserve"> </v>
      </c>
      <c r="I185" s="44"/>
      <c r="J185" s="44" t="str">
        <f>IF(H185=" ","", (H185*Sheet1!$C$3))</f>
        <v/>
      </c>
    </row>
    <row r="186" spans="1:10" ht="22.5" customHeight="1">
      <c r="A186" s="45"/>
      <c r="B186" s="48"/>
      <c r="C186" s="46" t="str">
        <f>IF(B186 = "", "", IF(Sheet1!P153 = 0, " ", Sheet1!P153))</f>
        <v/>
      </c>
      <c r="D186" s="43"/>
      <c r="E186" s="46" t="str">
        <f>IF(B186 = "", "", IF(AND(Sheet1!$A$3 =1, C186 &gt;= 10), "Not Available", IF(AND(Sheet1!$A$3 = 3, C186 &gt;= 10), "Not Available", IF(Sheet1!$A$3 = 4, " ", Sheet1!$A$3))))</f>
        <v/>
      </c>
      <c r="F186" s="43"/>
      <c r="G186" s="44" t="str">
        <f>IF(Sheet1!W155 = 0, " ", Sheet1!W155)</f>
        <v xml:space="preserve"> </v>
      </c>
      <c r="H186" s="44" t="str">
        <f>IF(Sheet1!W155 = 0, " ", IF(Sheet1!$E$3 = 21, Sheet1!W155, Sheet1!W155 - (Sheet1!W155  * (Sheet1!$E$3/100))))</f>
        <v xml:space="preserve"> </v>
      </c>
      <c r="I186" s="44"/>
      <c r="J186" s="44" t="str">
        <f>IF(H186=" ","", (H186*Sheet1!$C$3))</f>
        <v/>
      </c>
    </row>
    <row r="187" spans="1:10" ht="22.5" customHeight="1">
      <c r="A187" s="45"/>
      <c r="B187" s="48"/>
      <c r="C187" s="46" t="str">
        <f>IF(B187 = "", "", IF(Sheet1!P154 = 0, " ", Sheet1!P154))</f>
        <v/>
      </c>
      <c r="D187" s="61"/>
      <c r="E187" s="46" t="str">
        <f>IF(B187 = "", "", IF(AND(Sheet1!$A$3 =1, C187 &gt;= 10), "Not Available", IF(AND(Sheet1!$A$3 = 3, C187 &gt;= 10), "Not Available", IF(Sheet1!$A$3 = 4, " ", Sheet1!$A$3))))</f>
        <v/>
      </c>
      <c r="F187" s="61"/>
      <c r="G187" s="44" t="str">
        <f>IF(Sheet1!W156 = 0, " ", Sheet1!W156)</f>
        <v xml:space="preserve"> </v>
      </c>
      <c r="H187" s="44" t="str">
        <f>IF(Sheet1!W156 = 0, " ", IF(Sheet1!$E$3 = 21, Sheet1!W156, Sheet1!W156 - (Sheet1!W156  * (Sheet1!$E$3/100))))</f>
        <v xml:space="preserve"> </v>
      </c>
      <c r="J187" s="44" t="str">
        <f>IF(H187=" ","", (H187*Sheet1!$C$3))</f>
        <v/>
      </c>
    </row>
    <row r="188" spans="1:10" ht="22.5" customHeight="1">
      <c r="A188" s="45"/>
      <c r="B188" s="48"/>
      <c r="C188" s="46" t="str">
        <f>IF(B188 = "", "", IF(Sheet1!P155 = 0, " ", Sheet1!P155))</f>
        <v/>
      </c>
      <c r="D188" s="61"/>
      <c r="E188" s="46" t="str">
        <f>IF(B188 = "", "", IF(AND(Sheet1!$A$3 =1, C188 &gt;= 10), "Not Available", IF(AND(Sheet1!$A$3 = 3, C188 &gt;= 10), "Not Available", IF(Sheet1!$A$3 = 4, " ", Sheet1!$A$3))))</f>
        <v/>
      </c>
      <c r="F188" s="61"/>
      <c r="G188" s="44" t="str">
        <f>IF(Sheet1!W157 = 0, " ", Sheet1!W157)</f>
        <v xml:space="preserve"> </v>
      </c>
      <c r="H188" s="44" t="str">
        <f>IF(Sheet1!W157 = 0, " ", IF(Sheet1!$E$3 = 21, Sheet1!W157, Sheet1!W157 - (Sheet1!W157  * (Sheet1!$E$3/100))))</f>
        <v xml:space="preserve"> </v>
      </c>
      <c r="J188" s="44" t="str">
        <f>IF(H188=" ","", (H188*Sheet1!$C$3))</f>
        <v/>
      </c>
    </row>
    <row r="189" spans="1:10" ht="22.5" customHeight="1">
      <c r="A189" s="45"/>
      <c r="B189" s="48"/>
      <c r="C189" s="46" t="str">
        <f>IF(B189 = "", "", IF(Sheet1!P156 = 0, " ", Sheet1!P156))</f>
        <v/>
      </c>
      <c r="D189" s="61"/>
      <c r="E189" s="46" t="str">
        <f>IF(B189 = "", "", IF(AND(Sheet1!$A$3 =1, C189 &gt;= 10), "Not Available", IF(AND(Sheet1!$A$3 = 3, C189 &gt;= 10), "Not Available", IF(Sheet1!$A$3 = 4, " ", Sheet1!$A$3))))</f>
        <v/>
      </c>
      <c r="F189" s="61"/>
      <c r="G189" s="44" t="str">
        <f>IF(Sheet1!W158 = 0, " ", Sheet1!W158)</f>
        <v xml:space="preserve"> </v>
      </c>
      <c r="H189" s="44" t="str">
        <f>IF(Sheet1!W158 = 0, " ", IF(Sheet1!$E$3 = 21, Sheet1!W158, Sheet1!W158 - (Sheet1!W158  * (Sheet1!$E$3/100))))</f>
        <v xml:space="preserve"> </v>
      </c>
      <c r="J189" s="44" t="str">
        <f>IF(H189=" ","", (H189*Sheet1!$C$3))</f>
        <v/>
      </c>
    </row>
    <row r="190" spans="1:10" ht="22.5" customHeight="1">
      <c r="A190" s="45"/>
      <c r="B190" s="48"/>
      <c r="C190" s="46" t="str">
        <f>IF(B190 = "", "", IF(Sheet1!P157 = 0, " ", Sheet1!P157))</f>
        <v/>
      </c>
      <c r="D190" s="61"/>
      <c r="E190" s="46" t="str">
        <f>IF(B190 = "", "", IF(AND(Sheet1!$A$3 =1, C190 &gt;= 10), "Not Available", IF(AND(Sheet1!$A$3 = 3, C190 &gt;= 10), "Not Available", IF(Sheet1!$A$3 = 4, " ", Sheet1!$A$3))))</f>
        <v/>
      </c>
      <c r="F190" s="61"/>
      <c r="G190" s="44" t="str">
        <f>IF(Sheet1!W159 = 0, " ", Sheet1!W159)</f>
        <v xml:space="preserve"> </v>
      </c>
      <c r="H190" s="44" t="str">
        <f>IF(Sheet1!W159 = 0, " ", IF(Sheet1!$E$3 = 21, Sheet1!W159, Sheet1!W159 - (Sheet1!W159  * (Sheet1!$E$3/100))))</f>
        <v xml:space="preserve"> </v>
      </c>
      <c r="J190" s="44" t="str">
        <f>IF(H190=" ","", (H190*Sheet1!$C$3))</f>
        <v/>
      </c>
    </row>
    <row r="191" spans="1:10" ht="22.5" customHeight="1">
      <c r="A191" s="45"/>
      <c r="B191" s="48"/>
      <c r="C191" s="46" t="str">
        <f>IF(B191 = "", "", IF(Sheet1!P158 = 0, " ", Sheet1!P158))</f>
        <v/>
      </c>
      <c r="D191" s="61"/>
      <c r="E191" s="46" t="str">
        <f>IF(B191 = "", "", IF(AND(Sheet1!$A$3 =1, C191 &gt;= 10), "Not Available", IF(AND(Sheet1!$A$3 = 3, C191 &gt;= 10), "Not Available", IF(Sheet1!$A$3 = 4, " ", Sheet1!$A$3))))</f>
        <v/>
      </c>
      <c r="F191" s="61"/>
      <c r="G191" s="44" t="str">
        <f>IF(Sheet1!W160 = 0, " ", Sheet1!W160)</f>
        <v xml:space="preserve"> </v>
      </c>
      <c r="H191" s="44" t="str">
        <f>IF(Sheet1!W160 = 0, " ", IF(Sheet1!$E$3 = 21, Sheet1!W160, Sheet1!W160 - (Sheet1!W160  * (Sheet1!$E$3/100))))</f>
        <v xml:space="preserve"> </v>
      </c>
      <c r="J191" s="44" t="str">
        <f>IF(H191=" ","", (H191*Sheet1!$C$3))</f>
        <v/>
      </c>
    </row>
    <row r="192" spans="1:10" ht="22.5" customHeight="1">
      <c r="A192" s="45"/>
      <c r="B192" s="48"/>
      <c r="C192" s="46" t="str">
        <f>IF(B192 = "", "", IF(Sheet1!P159 = 0, " ", Sheet1!P159))</f>
        <v/>
      </c>
      <c r="D192" s="61"/>
      <c r="E192" s="46" t="str">
        <f>IF(B192 = "", "", IF(AND(Sheet1!$A$3 =1, C192 &gt;= 10), "Not Available", IF(AND(Sheet1!$A$3 = 3, C192 &gt;= 10), "Not Available", IF(Sheet1!$A$3 = 4, " ", Sheet1!$A$3))))</f>
        <v/>
      </c>
      <c r="F192" s="61"/>
      <c r="G192" s="44" t="str">
        <f>IF(Sheet1!W161 = 0, " ", Sheet1!W161)</f>
        <v xml:space="preserve"> </v>
      </c>
      <c r="H192" s="44" t="str">
        <f>IF(Sheet1!W161 = 0, " ", IF(Sheet1!$E$3 = 21, Sheet1!W161, Sheet1!W161 - (Sheet1!W161  * (Sheet1!$E$3/100))))</f>
        <v xml:space="preserve"> </v>
      </c>
      <c r="J192" s="44" t="str">
        <f>IF(H192=" ","", (H192*Sheet1!$C$3))</f>
        <v/>
      </c>
    </row>
    <row r="193" spans="1:10" ht="22.5" customHeight="1">
      <c r="A193" s="45"/>
      <c r="B193" s="48"/>
      <c r="C193" s="46" t="str">
        <f>IF(B193 = "", "", IF(Sheet1!P160 = 0, " ", Sheet1!P160))</f>
        <v/>
      </c>
      <c r="D193" s="61"/>
      <c r="E193" s="46" t="str">
        <f>IF(B193 = "", "", IF(AND(Sheet1!$A$3 =1, C193 &gt;= 10), "Not Available", IF(AND(Sheet1!$A$3 = 3, C193 &gt;= 10), "Not Available", IF(Sheet1!$A$3 = 4, " ", Sheet1!$A$3))))</f>
        <v/>
      </c>
      <c r="F193" s="61"/>
      <c r="G193" s="44" t="str">
        <f>IF(Sheet1!W162 = 0, " ", Sheet1!W162)</f>
        <v xml:space="preserve"> </v>
      </c>
      <c r="H193" s="44" t="str">
        <f>IF(Sheet1!W162 = 0, " ", IF(Sheet1!$E$3 = 21, Sheet1!W162, Sheet1!W162 - (Sheet1!W162  * (Sheet1!$E$3/100))))</f>
        <v xml:space="preserve"> </v>
      </c>
      <c r="J193" s="44" t="str">
        <f>IF(H193=" ","", (H193*Sheet1!$C$3))</f>
        <v/>
      </c>
    </row>
    <row r="194" spans="1:10" ht="22.5" customHeight="1">
      <c r="A194" s="45"/>
      <c r="B194" s="48"/>
      <c r="C194" s="46" t="str">
        <f>IF(B194 = "", "", IF(Sheet1!P161 = 0, " ", Sheet1!P161))</f>
        <v/>
      </c>
      <c r="D194" s="61"/>
      <c r="E194" s="46" t="str">
        <f>IF(B194 = "", "", IF(AND(Sheet1!$A$3 =1, C194 &gt;= 10), "Not Available", IF(AND(Sheet1!$A$3 = 3, C194 &gt;= 10), "Not Available", IF(Sheet1!$A$3 = 4, " ", Sheet1!$A$3))))</f>
        <v/>
      </c>
      <c r="F194" s="61"/>
      <c r="G194" s="44" t="str">
        <f>IF(Sheet1!W163 = 0, " ", Sheet1!W163)</f>
        <v xml:space="preserve"> </v>
      </c>
      <c r="H194" s="44" t="str">
        <f>IF(Sheet1!W163 = 0, " ", IF(Sheet1!$E$3 = 21, Sheet1!W163, Sheet1!W163 - (Sheet1!W163  * (Sheet1!$E$3/100))))</f>
        <v xml:space="preserve"> </v>
      </c>
      <c r="J194" s="44" t="str">
        <f>IF(H194=" ","", (H194*Sheet1!$C$3))</f>
        <v/>
      </c>
    </row>
    <row r="195" spans="1:10" ht="22.5" customHeight="1">
      <c r="A195" s="45"/>
      <c r="B195" s="48"/>
      <c r="C195" s="46" t="str">
        <f>IF(B195 = "", "", IF(Sheet1!P162 = 0, " ", Sheet1!P162))</f>
        <v/>
      </c>
      <c r="D195" s="61"/>
      <c r="E195" s="46" t="str">
        <f>IF(B195 = "", "", IF(AND(Sheet1!$A$3 =1, C195 &gt;= 10), "Not Available", IF(AND(Sheet1!$A$3 = 3, C195 &gt;= 10), "Not Available", IF(Sheet1!$A$3 = 4, " ", Sheet1!$A$3))))</f>
        <v/>
      </c>
      <c r="F195" s="61"/>
      <c r="G195" s="44" t="str">
        <f>IF(Sheet1!W164 = 0, " ", Sheet1!W164)</f>
        <v xml:space="preserve"> </v>
      </c>
      <c r="H195" s="44" t="str">
        <f>IF(Sheet1!W164 = 0, " ", IF(Sheet1!$E$3 = 21, Sheet1!W164, Sheet1!W164 - (Sheet1!W164  * (Sheet1!$E$3/100))))</f>
        <v xml:space="preserve"> </v>
      </c>
      <c r="J195" s="44" t="str">
        <f>IF(H195=" ","", (H195*Sheet1!$C$3))</f>
        <v/>
      </c>
    </row>
    <row r="196" spans="1:10" ht="22.5" customHeight="1">
      <c r="A196" s="45"/>
      <c r="B196" s="48"/>
      <c r="C196" s="46" t="str">
        <f>IF(B196 = "", "", IF(Sheet1!P163 = 0, " ", Sheet1!P163))</f>
        <v/>
      </c>
      <c r="D196" s="61"/>
      <c r="E196" s="46" t="str">
        <f>IF(B196 = "", "", IF(AND(Sheet1!$A$3 =1, C196 &gt;= 10), "Not Available", IF(AND(Sheet1!$A$3 = 3, C196 &gt;= 10), "Not Available", IF(Sheet1!$A$3 = 4, " ", Sheet1!$A$3))))</f>
        <v/>
      </c>
      <c r="F196" s="61"/>
      <c r="G196" s="44" t="str">
        <f>IF(Sheet1!W165 = 0, " ", Sheet1!W165)</f>
        <v xml:space="preserve"> </v>
      </c>
      <c r="H196" s="44" t="str">
        <f>IF(Sheet1!W165 = 0, " ", IF(Sheet1!$E$3 = 21, Sheet1!W165, Sheet1!W165 - (Sheet1!W165  * (Sheet1!$E$3/100))))</f>
        <v xml:space="preserve"> </v>
      </c>
      <c r="J196" s="44" t="str">
        <f>IF(H196=" ","", (H196*Sheet1!$C$3))</f>
        <v/>
      </c>
    </row>
    <row r="197" spans="1:10" ht="22.5" customHeight="1">
      <c r="A197" s="45"/>
      <c r="B197" s="48"/>
      <c r="C197" s="46" t="str">
        <f>IF(B197 = "", "", IF(Sheet1!P164 = 0, " ", Sheet1!P164))</f>
        <v/>
      </c>
      <c r="D197" s="61"/>
      <c r="E197" s="46" t="str">
        <f>IF(B197 = "", "", IF(AND(Sheet1!$A$3 =1, C197 &gt;= 10), "Not Available", IF(AND(Sheet1!$A$3 = 3, C197 &gt;= 10), "Not Available", IF(Sheet1!$A$3 = 4, " ", Sheet1!$A$3))))</f>
        <v/>
      </c>
      <c r="F197" s="61"/>
      <c r="G197" s="44" t="str">
        <f>IF(Sheet1!W166 = 0, " ", Sheet1!W166)</f>
        <v xml:space="preserve"> </v>
      </c>
      <c r="H197" s="44" t="str">
        <f>IF(Sheet1!W166 = 0, " ", IF(Sheet1!$E$3 = 21, Sheet1!W166, Sheet1!W166 - (Sheet1!W166  * (Sheet1!$E$3/100))))</f>
        <v xml:space="preserve"> </v>
      </c>
      <c r="J197" s="44" t="str">
        <f>IF(H197=" ","", (H197*Sheet1!$C$3))</f>
        <v/>
      </c>
    </row>
    <row r="198" spans="1:10" ht="22.5" customHeight="1">
      <c r="A198" s="45"/>
      <c r="B198" s="48"/>
      <c r="C198" s="46" t="str">
        <f>IF(B198 = "", "", IF(Sheet1!P165 = 0, " ", Sheet1!P165))</f>
        <v/>
      </c>
      <c r="D198" s="61"/>
      <c r="E198" s="46" t="str">
        <f>IF(B198 = "", "", IF(AND(Sheet1!$A$3 =1, C198 &gt;= 10), "Not Available", IF(AND(Sheet1!$A$3 = 3, C198 &gt;= 10), "Not Available", IF(Sheet1!$A$3 = 4, " ", Sheet1!$A$3))))</f>
        <v/>
      </c>
      <c r="F198" s="61"/>
      <c r="G198" s="44" t="str">
        <f>IF(Sheet1!W167 = 0, " ", Sheet1!W167)</f>
        <v xml:space="preserve"> </v>
      </c>
      <c r="H198" s="44" t="str">
        <f>IF(Sheet1!W167 = 0, " ", IF(Sheet1!$E$3 = 21, Sheet1!W167, Sheet1!W167 - (Sheet1!W167  * (Sheet1!$E$3/100))))</f>
        <v xml:space="preserve"> </v>
      </c>
      <c r="J198" s="44" t="str">
        <f>IF(H198=" ","", (H198*Sheet1!$C$3))</f>
        <v/>
      </c>
    </row>
    <row r="199" spans="1:10" ht="22.5" customHeight="1">
      <c r="A199" s="45"/>
      <c r="B199" s="48"/>
      <c r="C199" s="46" t="str">
        <f>IF(B199 = "", "", IF(Sheet1!P166 = 0, " ", Sheet1!P166))</f>
        <v/>
      </c>
      <c r="D199" s="61"/>
      <c r="E199" s="46" t="str">
        <f>IF(B199 = "", "", IF(AND(Sheet1!$A$3 =1, C199 &gt;= 10), "Not Available", IF(AND(Sheet1!$A$3 = 3, C199 &gt;= 10), "Not Available", IF(Sheet1!$A$3 = 4, " ", Sheet1!$A$3))))</f>
        <v/>
      </c>
      <c r="F199" s="61"/>
      <c r="G199" s="44" t="str">
        <f>IF(Sheet1!W168 = 0, " ", Sheet1!W168)</f>
        <v xml:space="preserve"> </v>
      </c>
      <c r="H199" s="44" t="str">
        <f>IF(Sheet1!W168 = 0, " ", IF(Sheet1!$E$3 = 21, Sheet1!W168, Sheet1!W168 - (Sheet1!W168  * (Sheet1!$E$3/100))))</f>
        <v xml:space="preserve"> </v>
      </c>
      <c r="J199" s="44" t="str">
        <f>IF(H199=" ","", (H199*Sheet1!$C$3))</f>
        <v/>
      </c>
    </row>
    <row r="200" spans="1:10" ht="22.5" customHeight="1">
      <c r="A200" s="45"/>
      <c r="B200" s="48"/>
      <c r="C200" s="46" t="str">
        <f>IF(B200 = "", "", IF(Sheet1!P167 = 0, " ", Sheet1!P167))</f>
        <v/>
      </c>
      <c r="D200" s="61"/>
      <c r="E200" s="46" t="str">
        <f>IF(B200 = "", "", IF(AND(Sheet1!$A$3 =1, C200 &gt;= 10), "Not Available", IF(AND(Sheet1!$A$3 = 3, C200 &gt;= 10), "Not Available", IF(Sheet1!$A$3 = 4, " ", Sheet1!$A$3))))</f>
        <v/>
      </c>
      <c r="F200" s="61"/>
      <c r="G200" s="44" t="str">
        <f>IF(Sheet1!W169 = 0, " ", Sheet1!W169)</f>
        <v xml:space="preserve"> </v>
      </c>
      <c r="H200" s="44" t="str">
        <f>IF(Sheet1!W169 = 0, " ", IF(Sheet1!$E$3 = 21, Sheet1!W169, Sheet1!W169 - (Sheet1!W169  * (Sheet1!$E$3/100))))</f>
        <v xml:space="preserve"> </v>
      </c>
      <c r="J200" s="44" t="str">
        <f>IF(H200=" ","", (H200*Sheet1!$C$3))</f>
        <v/>
      </c>
    </row>
    <row r="201" spans="1:10" ht="22.5" customHeight="1">
      <c r="A201" s="45"/>
      <c r="B201" s="48"/>
      <c r="C201" s="46" t="str">
        <f>IF(B201 = "", "", IF(Sheet1!P168 = 0, " ", Sheet1!P168))</f>
        <v/>
      </c>
      <c r="D201" s="61"/>
      <c r="E201" s="46" t="str">
        <f>IF(B201 = "", "", IF(AND(Sheet1!$A$3 =1, C201 &gt;= 10), "Not Available", IF(AND(Sheet1!$A$3 = 3, C201 &gt;= 10), "Not Available", IF(Sheet1!$A$3 = 4, " ", Sheet1!$A$3))))</f>
        <v/>
      </c>
      <c r="F201" s="61"/>
      <c r="G201" s="44" t="str">
        <f>IF(Sheet1!W170 = 0, " ", Sheet1!W170)</f>
        <v xml:space="preserve"> </v>
      </c>
      <c r="H201" s="44" t="str">
        <f>IF(Sheet1!W170 = 0, " ", IF(Sheet1!$E$3 = 21, Sheet1!W170, Sheet1!W170 - (Sheet1!W170  * (Sheet1!$E$3/100))))</f>
        <v xml:space="preserve"> </v>
      </c>
      <c r="J201" s="44" t="str">
        <f>IF(H201=" ","", (H201*Sheet1!$C$3))</f>
        <v/>
      </c>
    </row>
    <row r="202" spans="1:10" ht="22.5" customHeight="1">
      <c r="A202" s="45"/>
      <c r="B202" s="48"/>
      <c r="C202" s="46" t="str">
        <f>IF(B202 = "", "", IF(Sheet1!P169 = 0, " ", Sheet1!P169))</f>
        <v/>
      </c>
      <c r="D202" s="61"/>
      <c r="E202" s="46" t="str">
        <f>IF(B202 = "", "", IF(AND(Sheet1!$A$3 =1, C202 &gt;= 10), "Not Available", IF(AND(Sheet1!$A$3 = 3, C202 &gt;= 10), "Not Available", IF(Sheet1!$A$3 = 4, " ", Sheet1!$A$3))))</f>
        <v/>
      </c>
      <c r="F202" s="61"/>
      <c r="G202" s="44" t="str">
        <f>IF(Sheet1!W171 = 0, " ", Sheet1!W171)</f>
        <v xml:space="preserve"> </v>
      </c>
      <c r="H202" s="44" t="str">
        <f>IF(Sheet1!W171 = 0, " ", IF(Sheet1!$E$3 = 21, Sheet1!W171, Sheet1!W171 - (Sheet1!W171  * (Sheet1!$E$3/100))))</f>
        <v xml:space="preserve"> </v>
      </c>
      <c r="J202" s="44" t="str">
        <f>IF(H202=" ","", (H202*Sheet1!$C$3))</f>
        <v/>
      </c>
    </row>
    <row r="203" spans="1:10" ht="22.5" customHeight="1">
      <c r="A203" s="45"/>
      <c r="B203" s="48"/>
      <c r="C203" s="46" t="str">
        <f>IF(B203 = "", "", IF(Sheet1!P170 = 0, " ", Sheet1!P170))</f>
        <v/>
      </c>
      <c r="D203" s="61"/>
      <c r="E203" s="46" t="str">
        <f>IF(B203 = "", "", IF(AND(Sheet1!$A$3 =1, C203 &gt;= 10), "Not Available", IF(AND(Sheet1!$A$3 = 3, C203 &gt;= 10), "Not Available", IF(Sheet1!$A$3 = 4, " ", Sheet1!$A$3))))</f>
        <v/>
      </c>
      <c r="F203" s="61"/>
      <c r="G203" s="44" t="str">
        <f>IF(Sheet1!W172 = 0, " ", Sheet1!W172)</f>
        <v xml:space="preserve"> </v>
      </c>
      <c r="H203" s="44" t="str">
        <f>IF(Sheet1!W172 = 0, " ", IF(Sheet1!$E$3 = 21, Sheet1!W172, Sheet1!W172 - (Sheet1!W172  * (Sheet1!$E$3/100))))</f>
        <v xml:space="preserve"> </v>
      </c>
      <c r="J203" s="44" t="str">
        <f>IF(H203=" ","", (H203*Sheet1!$C$3))</f>
        <v/>
      </c>
    </row>
    <row r="204" spans="1:10" ht="22.5" customHeight="1">
      <c r="A204" s="45"/>
      <c r="B204" s="48"/>
      <c r="C204" s="46" t="str">
        <f>IF(B204 = "", "", IF(Sheet1!P171 = 0, " ", Sheet1!P171))</f>
        <v/>
      </c>
      <c r="D204" s="61"/>
      <c r="E204" s="46" t="str">
        <f>IF(B204 = "", "", IF(AND(Sheet1!$A$3 =1, C204 &gt;= 10), "Not Available", IF(AND(Sheet1!$A$3 = 3, C204 &gt;= 10), "Not Available", IF(Sheet1!$A$3 = 4, " ", Sheet1!$A$3))))</f>
        <v/>
      </c>
      <c r="F204" s="61"/>
      <c r="G204" s="44" t="str">
        <f>IF(Sheet1!W173 = 0, " ", Sheet1!W173)</f>
        <v xml:space="preserve"> </v>
      </c>
      <c r="H204" s="44" t="str">
        <f>IF(Sheet1!W173 = 0, " ", IF(Sheet1!$E$3 = 21, Sheet1!W173, Sheet1!W173 - (Sheet1!W173  * (Sheet1!$E$3/100))))</f>
        <v xml:space="preserve"> </v>
      </c>
      <c r="J204" s="44" t="str">
        <f>IF(H204=" ","", (H204*Sheet1!$C$3))</f>
        <v/>
      </c>
    </row>
    <row r="205" spans="1:10" ht="22.5" customHeight="1">
      <c r="A205" s="45"/>
      <c r="B205" s="48"/>
      <c r="C205" s="46" t="str">
        <f>IF(B205 = "", "", IF(Sheet1!P172 = 0, " ", Sheet1!P172))</f>
        <v/>
      </c>
      <c r="D205" s="61"/>
      <c r="E205" s="46" t="str">
        <f>IF(B205 = "", "", IF(AND(Sheet1!$A$3 =1, C205 &gt;= 10), "Not Available", IF(AND(Sheet1!$A$3 = 3, C205 &gt;= 10), "Not Available", IF(Sheet1!$A$3 = 4, " ", Sheet1!$A$3))))</f>
        <v/>
      </c>
      <c r="F205" s="61"/>
      <c r="G205" s="44" t="str">
        <f>IF(Sheet1!W174 = 0, " ", Sheet1!W174)</f>
        <v xml:space="preserve"> </v>
      </c>
      <c r="H205" s="44" t="str">
        <f>IF(Sheet1!W174 = 0, " ", IF(Sheet1!$E$3 = 21, Sheet1!W174, Sheet1!W174 - (Sheet1!W174  * (Sheet1!$E$3/100))))</f>
        <v xml:space="preserve"> </v>
      </c>
      <c r="J205" s="44" t="str">
        <f>IF(H205=" ","", (H205*Sheet1!$C$3))</f>
        <v/>
      </c>
    </row>
    <row r="206" spans="1:10" ht="22.5" customHeight="1">
      <c r="A206" s="45"/>
      <c r="B206" s="48"/>
      <c r="C206" s="46" t="str">
        <f>IF(B206 = "", "", IF(Sheet1!P173 = 0, " ", Sheet1!P173))</f>
        <v/>
      </c>
      <c r="D206" s="61"/>
      <c r="E206" s="46" t="str">
        <f>IF(B206 = "", "", IF(AND(Sheet1!$A$3 =1, C206 &gt;= 10), "Not Available", IF(AND(Sheet1!$A$3 = 3, C206 &gt;= 10), "Not Available", IF(Sheet1!$A$3 = 4, " ", Sheet1!$A$3))))</f>
        <v/>
      </c>
      <c r="F206" s="61"/>
      <c r="G206" s="44" t="str">
        <f>IF(Sheet1!W175 = 0, " ", Sheet1!W175)</f>
        <v xml:space="preserve"> </v>
      </c>
      <c r="H206" s="44" t="str">
        <f>IF(Sheet1!W175 = 0, " ", IF(Sheet1!$E$3 = 21, Sheet1!W175, Sheet1!W175 - (Sheet1!W175  * (Sheet1!$E$3/100))))</f>
        <v xml:space="preserve"> </v>
      </c>
      <c r="J206" s="44" t="str">
        <f>IF(H206=" ","", (H206*Sheet1!$C$3))</f>
        <v/>
      </c>
    </row>
    <row r="207" spans="1:10" ht="22.5" customHeight="1">
      <c r="A207" s="45"/>
      <c r="B207" s="48"/>
      <c r="C207" s="46" t="str">
        <f>IF(B207 = "", "", IF(Sheet1!P174 = 0, " ", Sheet1!P174))</f>
        <v/>
      </c>
      <c r="D207" s="61"/>
      <c r="E207" s="46" t="str">
        <f>IF(B207 = "", "", IF(AND(Sheet1!$A$3 =1, C207 &gt;= 10), "Not Available", IF(AND(Sheet1!$A$3 = 3, C207 &gt;= 10), "Not Available", IF(Sheet1!$A$3 = 4, " ", Sheet1!$A$3))))</f>
        <v/>
      </c>
      <c r="F207" s="61"/>
      <c r="G207" s="44" t="str">
        <f>IF(Sheet1!W176 = 0, " ", Sheet1!W176)</f>
        <v xml:space="preserve"> </v>
      </c>
      <c r="H207" s="44" t="str">
        <f>IF(Sheet1!W176 = 0, " ", IF(Sheet1!$E$3 = 21, Sheet1!W176, Sheet1!W176 - (Sheet1!W176  * (Sheet1!$E$3/100))))</f>
        <v xml:space="preserve"> </v>
      </c>
      <c r="J207" s="44" t="str">
        <f>IF(H207=" ","", (H207*Sheet1!$C$3))</f>
        <v/>
      </c>
    </row>
    <row r="208" spans="1:10" ht="22.5" customHeight="1">
      <c r="A208" s="45"/>
      <c r="B208" s="48"/>
      <c r="C208" s="46" t="str">
        <f>IF(B208 = "", "", IF(Sheet1!P175 = 0, " ", Sheet1!P175))</f>
        <v/>
      </c>
      <c r="D208" s="61"/>
      <c r="E208" s="46" t="str">
        <f>IF(B208 = "", "", IF(AND(Sheet1!$A$3 =1, C208 &gt;= 10), "Not Available", IF(AND(Sheet1!$A$3 = 3, C208 &gt;= 10), "Not Available", IF(Sheet1!$A$3 = 4, " ", Sheet1!$A$3))))</f>
        <v/>
      </c>
      <c r="F208" s="61"/>
      <c r="G208" s="44" t="str">
        <f>IF(Sheet1!W177 = 0, " ", Sheet1!W177)</f>
        <v xml:space="preserve"> </v>
      </c>
      <c r="H208" s="44" t="str">
        <f>IF(Sheet1!W177 = 0, " ", IF(Sheet1!$E$3 = 21, Sheet1!W177, Sheet1!W177 - (Sheet1!W177  * (Sheet1!$E$3/100))))</f>
        <v xml:space="preserve"> </v>
      </c>
      <c r="J208" s="44" t="str">
        <f>IF(H208=" ","", (H208*Sheet1!$C$3))</f>
        <v/>
      </c>
    </row>
    <row r="209" spans="1:10" ht="22.5" customHeight="1">
      <c r="A209" s="45"/>
      <c r="B209" s="48"/>
      <c r="C209" s="46" t="str">
        <f>IF(B209 = "", "", IF(Sheet1!P176 = 0, " ", Sheet1!P176))</f>
        <v/>
      </c>
      <c r="D209" s="61"/>
      <c r="E209" s="46" t="str">
        <f>IF(B209 = "", "", IF(AND(Sheet1!$A$3 =1, C209 &gt;= 10), "Not Available", IF(AND(Sheet1!$A$3 = 3, C209 &gt;= 10), "Not Available", IF(Sheet1!$A$3 = 4, " ", Sheet1!$A$3))))</f>
        <v/>
      </c>
      <c r="F209" s="61"/>
      <c r="G209" s="44" t="str">
        <f>IF(Sheet1!W178 = 0, " ", Sheet1!W178)</f>
        <v xml:space="preserve"> </v>
      </c>
      <c r="H209" s="44" t="str">
        <f>IF(Sheet1!W178 = 0, " ", IF(Sheet1!$E$3 = 21, Sheet1!W178, Sheet1!W178 - (Sheet1!W178  * (Sheet1!$E$3/100))))</f>
        <v xml:space="preserve"> </v>
      </c>
      <c r="J209" s="44" t="str">
        <f>IF(H209=" ","", (H209*Sheet1!$C$3))</f>
        <v/>
      </c>
    </row>
    <row r="210" spans="1:10" ht="22.5" customHeight="1">
      <c r="A210" s="45"/>
      <c r="B210" s="48"/>
      <c r="C210" s="46" t="str">
        <f>IF(B210 = "", "", IF(Sheet1!P177 = 0, " ", Sheet1!P177))</f>
        <v/>
      </c>
      <c r="D210" s="61"/>
      <c r="E210" s="46" t="str">
        <f>IF(B210 = "", "", IF(AND(Sheet1!$A$3 =1, C210 &gt;= 10), "Not Available", IF(AND(Sheet1!$A$3 = 3, C210 &gt;= 10), "Not Available", IF(Sheet1!$A$3 = 4, " ", Sheet1!$A$3))))</f>
        <v/>
      </c>
      <c r="F210" s="61"/>
      <c r="G210" s="44" t="str">
        <f>IF(Sheet1!W179 = 0, " ", Sheet1!W179)</f>
        <v xml:space="preserve"> </v>
      </c>
      <c r="H210" s="44" t="str">
        <f>IF(Sheet1!W179 = 0, " ", IF(Sheet1!$E$3 = 21, Sheet1!W179, Sheet1!W179 - (Sheet1!W179  * (Sheet1!$E$3/100))))</f>
        <v xml:space="preserve"> </v>
      </c>
      <c r="J210" s="44" t="str">
        <f>IF(H210=" ","", (H210*Sheet1!$C$3))</f>
        <v/>
      </c>
    </row>
    <row r="211" spans="1:10" ht="22.5" customHeight="1">
      <c r="A211" s="45"/>
      <c r="B211" s="48"/>
      <c r="C211" s="46" t="str">
        <f>IF(B211 = "", "", IF(Sheet1!P178 = 0, " ", Sheet1!P178))</f>
        <v/>
      </c>
      <c r="D211" s="61"/>
      <c r="E211" s="46" t="str">
        <f>IF(B211 = "", "", IF(AND(Sheet1!$A$3 =1, C211 &gt;= 10), "Not Available", IF(AND(Sheet1!$A$3 = 3, C211 &gt;= 10), "Not Available", IF(Sheet1!$A$3 = 4, " ", Sheet1!$A$3))))</f>
        <v/>
      </c>
      <c r="F211" s="61"/>
      <c r="G211" s="44" t="str">
        <f>IF(Sheet1!W180 = 0, " ", Sheet1!W180)</f>
        <v xml:space="preserve"> </v>
      </c>
      <c r="H211" s="44" t="str">
        <f>IF(Sheet1!W180 = 0, " ", IF(Sheet1!$E$3 = 21, Sheet1!W180, Sheet1!W180 - (Sheet1!W180  * (Sheet1!$E$3/100))))</f>
        <v xml:space="preserve"> </v>
      </c>
      <c r="J211" s="44" t="str">
        <f>IF(H211=" ","", (H211*Sheet1!$C$3))</f>
        <v/>
      </c>
    </row>
    <row r="212" spans="1:10" ht="22.5" customHeight="1">
      <c r="A212" s="45"/>
      <c r="B212" s="48"/>
      <c r="C212" s="46" t="str">
        <f>IF(B212 = "", "", IF(Sheet1!P179 = 0, " ", Sheet1!P179))</f>
        <v/>
      </c>
      <c r="D212" s="61"/>
      <c r="E212" s="46" t="str">
        <f>IF(B212 = "", "", IF(AND(Sheet1!$A$3 =1, C212 &gt;= 10), "Not Available", IF(AND(Sheet1!$A$3 = 3, C212 &gt;= 10), "Not Available", IF(Sheet1!$A$3 = 4, " ", Sheet1!$A$3))))</f>
        <v/>
      </c>
      <c r="F212" s="61"/>
      <c r="G212" s="44" t="str">
        <f>IF(Sheet1!W181 = 0, " ", Sheet1!W181)</f>
        <v xml:space="preserve"> </v>
      </c>
      <c r="H212" s="44" t="str">
        <f>IF(Sheet1!W181 = 0, " ", IF(Sheet1!$E$3 = 21, Sheet1!W181, Sheet1!W181 - (Sheet1!W181  * (Sheet1!$E$3/100))))</f>
        <v xml:space="preserve"> </v>
      </c>
      <c r="J212" s="44" t="str">
        <f>IF(H212=" ","", (H212*Sheet1!$C$3))</f>
        <v/>
      </c>
    </row>
    <row r="213" spans="1:10" ht="22.5" customHeight="1">
      <c r="A213" s="45"/>
      <c r="B213" s="48"/>
      <c r="C213" s="46" t="str">
        <f>IF(B213 = "", "", IF(Sheet1!P180 = 0, " ", Sheet1!P180))</f>
        <v/>
      </c>
      <c r="D213" s="61"/>
      <c r="E213" s="46" t="str">
        <f>IF(B213 = "", "", IF(AND(Sheet1!$A$3 =1, C213 &gt;= 10), "Not Available", IF(AND(Sheet1!$A$3 = 3, C213 &gt;= 10), "Not Available", IF(Sheet1!$A$3 = 4, " ", Sheet1!$A$3))))</f>
        <v/>
      </c>
      <c r="F213" s="61"/>
      <c r="G213" s="44" t="str">
        <f>IF(Sheet1!W182 = 0, " ", Sheet1!W182)</f>
        <v xml:space="preserve"> </v>
      </c>
      <c r="H213" s="44" t="str">
        <f>IF(Sheet1!W182 = 0, " ", IF(Sheet1!$E$3 = 21, Sheet1!W182, Sheet1!W182 - (Sheet1!W182  * (Sheet1!$E$3/100))))</f>
        <v xml:space="preserve"> </v>
      </c>
      <c r="J213" s="44" t="str">
        <f>IF(H213=" ","", (H213*Sheet1!$C$3))</f>
        <v/>
      </c>
    </row>
    <row r="214" spans="1:10" ht="22.5" customHeight="1">
      <c r="A214" s="45"/>
      <c r="B214" s="48"/>
      <c r="C214" s="46" t="str">
        <f>IF(B214 = "", "", IF(Sheet1!P181 = 0, " ", Sheet1!P181))</f>
        <v/>
      </c>
      <c r="D214" s="61"/>
      <c r="E214" s="46" t="str">
        <f>IF(B214 = "", "", IF(AND(Sheet1!$A$3 =1, C214 &gt;= 10), "Not Available", IF(AND(Sheet1!$A$3 = 3, C214 &gt;= 10), "Not Available", IF(Sheet1!$A$3 = 4, " ", Sheet1!$A$3))))</f>
        <v/>
      </c>
      <c r="F214" s="61"/>
      <c r="G214" s="44" t="str">
        <f>IF(Sheet1!W183 = 0, " ", Sheet1!W183)</f>
        <v xml:space="preserve"> </v>
      </c>
      <c r="H214" s="44" t="str">
        <f>IF(Sheet1!W183 = 0, " ", IF(Sheet1!$E$3 = 21, Sheet1!W183, Sheet1!W183 - (Sheet1!W183  * (Sheet1!$E$3/100))))</f>
        <v xml:space="preserve"> </v>
      </c>
      <c r="J214" s="44" t="str">
        <f>IF(H214=" ","", (H214*Sheet1!$C$3))</f>
        <v/>
      </c>
    </row>
    <row r="215" spans="1:10" ht="22.5" customHeight="1">
      <c r="A215" s="45"/>
      <c r="B215" s="48"/>
      <c r="C215" s="46" t="str">
        <f>IF(B215 = "", "", IF(Sheet1!P182 = 0, " ", Sheet1!P182))</f>
        <v/>
      </c>
      <c r="D215" s="61"/>
      <c r="E215" s="46" t="str">
        <f>IF(B215 = "", "", IF(AND(Sheet1!$A$3 =1, C215 &gt;= 10), "Not Available", IF(AND(Sheet1!$A$3 = 3, C215 &gt;= 10), "Not Available", IF(Sheet1!$A$3 = 4, " ", Sheet1!$A$3))))</f>
        <v/>
      </c>
      <c r="F215" s="61"/>
      <c r="G215" s="44" t="str">
        <f>IF(Sheet1!W184 = 0, " ", Sheet1!W184)</f>
        <v xml:space="preserve"> </v>
      </c>
      <c r="H215" s="44" t="str">
        <f>IF(Sheet1!W184 = 0, " ", IF(Sheet1!$E$3 = 21, Sheet1!W184, Sheet1!W184 - (Sheet1!W184  * (Sheet1!$E$3/100))))</f>
        <v xml:space="preserve"> </v>
      </c>
      <c r="J215" s="44" t="str">
        <f>IF(H215=" ","", (H215*Sheet1!$C$3))</f>
        <v/>
      </c>
    </row>
    <row r="216" spans="1:10" ht="22.5" customHeight="1">
      <c r="A216" s="45"/>
      <c r="B216" s="48"/>
      <c r="C216" s="46" t="str">
        <f>IF(B216 = "", "", IF(Sheet1!P183 = 0, " ", Sheet1!P183))</f>
        <v/>
      </c>
      <c r="D216" s="61"/>
      <c r="E216" s="46" t="str">
        <f>IF(B216 = "", "", IF(AND(Sheet1!$A$3 =1, C216 &gt;= 10), "Not Available", IF(AND(Sheet1!$A$3 = 3, C216 &gt;= 10), "Not Available", IF(Sheet1!$A$3 = 4, " ", Sheet1!$A$3))))</f>
        <v/>
      </c>
      <c r="F216" s="61"/>
      <c r="G216" s="44" t="str">
        <f>IF(Sheet1!W185 = 0, " ", Sheet1!W185)</f>
        <v xml:space="preserve"> </v>
      </c>
      <c r="H216" s="44" t="str">
        <f>IF(Sheet1!W185 = 0, " ", IF(Sheet1!$E$3 = 21, Sheet1!W185, Sheet1!W185 - (Sheet1!W185  * (Sheet1!$E$3/100))))</f>
        <v xml:space="preserve"> </v>
      </c>
      <c r="J216" s="44" t="str">
        <f>IF(H216=" ","", (H216*Sheet1!$C$3))</f>
        <v/>
      </c>
    </row>
    <row r="217" spans="1:10" ht="22.5" customHeight="1">
      <c r="A217" s="45"/>
      <c r="B217" s="48"/>
      <c r="C217" s="46" t="str">
        <f>IF(B217 = "", "", IF(Sheet1!P184 = 0, " ", Sheet1!P184))</f>
        <v/>
      </c>
      <c r="D217" s="61"/>
      <c r="E217" s="46" t="str">
        <f>IF(B217 = "", "", IF(AND(Sheet1!$A$3 =1, C217 &gt;= 10), "Not Available", IF(AND(Sheet1!$A$3 = 3, C217 &gt;= 10), "Not Available", IF(Sheet1!$A$3 = 4, " ", Sheet1!$A$3))))</f>
        <v/>
      </c>
      <c r="F217" s="61"/>
      <c r="G217" s="44" t="str">
        <f>IF(Sheet1!W186 = 0, " ", Sheet1!W186)</f>
        <v xml:space="preserve"> </v>
      </c>
      <c r="H217" s="44" t="str">
        <f>IF(Sheet1!W186 = 0, " ", IF(Sheet1!$E$3 = 21, Sheet1!W186, Sheet1!W186 - (Sheet1!W186  * (Sheet1!$E$3/100))))</f>
        <v xml:space="preserve"> </v>
      </c>
      <c r="J217" s="44" t="str">
        <f>IF(H217=" ","", (H217*Sheet1!$C$3))</f>
        <v/>
      </c>
    </row>
    <row r="218" spans="1:10" ht="22.5" customHeight="1">
      <c r="A218" s="45"/>
      <c r="B218" s="48"/>
      <c r="C218" s="46" t="str">
        <f>IF(B218 = "", "", IF(Sheet1!P185 = 0, " ", Sheet1!P185))</f>
        <v/>
      </c>
      <c r="D218" s="61"/>
      <c r="E218" s="46" t="str">
        <f>IF(B218 = "", "", IF(AND(Sheet1!$A$3 =1, C218 &gt;= 10), "Not Available", IF(AND(Sheet1!$A$3 = 3, C218 &gt;= 10), "Not Available", IF(Sheet1!$A$3 = 4, " ", Sheet1!$A$3))))</f>
        <v/>
      </c>
      <c r="F218" s="61"/>
      <c r="G218" s="44" t="str">
        <f>IF(Sheet1!W187 = 0, " ", Sheet1!W187)</f>
        <v xml:space="preserve"> </v>
      </c>
      <c r="H218" s="44" t="str">
        <f>IF(Sheet1!W187 = 0, " ", IF(Sheet1!$E$3 = 21, Sheet1!W187, Sheet1!W187 - (Sheet1!W187  * (Sheet1!$E$3/100))))</f>
        <v xml:space="preserve"> </v>
      </c>
      <c r="J218" s="44" t="str">
        <f>IF(H218=" ","", (H218*Sheet1!$C$3))</f>
        <v/>
      </c>
    </row>
    <row r="219" spans="1:10" ht="22.5" customHeight="1">
      <c r="A219" s="45"/>
      <c r="B219" s="48"/>
      <c r="C219" s="46" t="str">
        <f>IF(B219 = "", "", IF(Sheet1!P186 = 0, " ", Sheet1!P186))</f>
        <v/>
      </c>
      <c r="D219" s="61"/>
      <c r="E219" s="46" t="str">
        <f>IF(B219 = "", "", IF(AND(Sheet1!$A$3 =1, C219 &gt;= 10), "Not Available", IF(AND(Sheet1!$A$3 = 3, C219 &gt;= 10), "Not Available", IF(Sheet1!$A$3 = 4, " ", Sheet1!$A$3))))</f>
        <v/>
      </c>
      <c r="F219" s="61"/>
      <c r="G219" s="44" t="str">
        <f>IF(Sheet1!W188 = 0, " ", Sheet1!W188)</f>
        <v xml:space="preserve"> </v>
      </c>
      <c r="H219" s="44" t="str">
        <f>IF(Sheet1!W188 = 0, " ", IF(Sheet1!$E$3 = 21, Sheet1!W188, Sheet1!W188 - (Sheet1!W188  * (Sheet1!$E$3/100))))</f>
        <v xml:space="preserve"> </v>
      </c>
      <c r="J219" s="44" t="str">
        <f>IF(H219=" ","", (H219*Sheet1!$C$3))</f>
        <v/>
      </c>
    </row>
    <row r="220" spans="1:10" ht="22.5" customHeight="1">
      <c r="A220" s="45"/>
      <c r="B220" s="48"/>
      <c r="C220" s="46" t="str">
        <f>IF(B220 = "", "", IF(Sheet1!P187 = 0, " ", Sheet1!P187))</f>
        <v/>
      </c>
      <c r="D220" s="61"/>
      <c r="E220" s="46" t="str">
        <f>IF(B220 = "", "", IF(AND(Sheet1!$A$3 =1, C220 &gt;= 10), "Not Available", IF(AND(Sheet1!$A$3 = 3, C220 &gt;= 10), "Not Available", IF(Sheet1!$A$3 = 4, " ", Sheet1!$A$3))))</f>
        <v/>
      </c>
      <c r="F220" s="61"/>
      <c r="G220" s="44" t="str">
        <f>IF(Sheet1!W189 = 0, " ", Sheet1!W189)</f>
        <v xml:space="preserve"> </v>
      </c>
      <c r="H220" s="44" t="str">
        <f>IF(Sheet1!W189 = 0, " ", IF(Sheet1!$E$3 = 21, Sheet1!W189, Sheet1!W189 - (Sheet1!W189  * (Sheet1!$E$3/100))))</f>
        <v xml:space="preserve"> </v>
      </c>
      <c r="J220" s="44" t="str">
        <f>IF(H220=" ","", (H220*Sheet1!$C$3))</f>
        <v/>
      </c>
    </row>
    <row r="221" spans="1:10" ht="22.5" customHeight="1">
      <c r="A221" s="45"/>
      <c r="B221" s="48"/>
      <c r="C221" s="46" t="str">
        <f>IF(B221 = "", "", IF(Sheet1!P188 = 0, " ", Sheet1!P188))</f>
        <v/>
      </c>
      <c r="D221" s="61"/>
      <c r="E221" s="46" t="str">
        <f>IF(B221 = "", "", IF(AND(Sheet1!$A$3 =1, C221 &gt;= 10), "Not Available", IF(AND(Sheet1!$A$3 = 3, C221 &gt;= 10), "Not Available", IF(Sheet1!$A$3 = 4, " ", Sheet1!$A$3))))</f>
        <v/>
      </c>
      <c r="F221" s="61"/>
      <c r="G221" s="44" t="str">
        <f>IF(Sheet1!W190 = 0, " ", Sheet1!W190)</f>
        <v xml:space="preserve"> </v>
      </c>
      <c r="H221" s="44" t="str">
        <f>IF(Sheet1!W190 = 0, " ", IF(Sheet1!$E$3 = 21, Sheet1!W190, Sheet1!W190 - (Sheet1!W190  * (Sheet1!$E$3/100))))</f>
        <v xml:space="preserve"> </v>
      </c>
      <c r="J221" s="44" t="str">
        <f>IF(H221=" ","", (H221*Sheet1!$C$3))</f>
        <v/>
      </c>
    </row>
    <row r="222" spans="1:10" ht="22.5" customHeight="1">
      <c r="A222" s="45"/>
      <c r="B222" s="48"/>
      <c r="C222" s="46" t="str">
        <f>IF(B222 = "", "", IF(Sheet1!P189 = 0, " ", Sheet1!P189))</f>
        <v/>
      </c>
      <c r="D222" s="61"/>
      <c r="E222" s="46" t="str">
        <f>IF(B222 = "", "", IF(AND(Sheet1!$A$3 =1, C222 &gt;= 10), "Not Available", IF(AND(Sheet1!$A$3 = 3, C222 &gt;= 10), "Not Available", IF(Sheet1!$A$3 = 4, " ", Sheet1!$A$3))))</f>
        <v/>
      </c>
      <c r="F222" s="61"/>
      <c r="G222" s="44" t="str">
        <f>IF(Sheet1!W191 = 0, " ", Sheet1!W191)</f>
        <v xml:space="preserve"> </v>
      </c>
      <c r="H222" s="44" t="str">
        <f>IF(Sheet1!W191 = 0, " ", IF(Sheet1!$E$3 = 21, Sheet1!W191, Sheet1!W191 - (Sheet1!W191  * (Sheet1!$E$3/100))))</f>
        <v xml:space="preserve"> </v>
      </c>
      <c r="J222" s="44" t="str">
        <f>IF(H222=" ","", (H222*Sheet1!$C$3))</f>
        <v/>
      </c>
    </row>
    <row r="223" spans="1:10" ht="22.5" customHeight="1">
      <c r="A223" s="45"/>
      <c r="B223" s="48"/>
      <c r="C223" s="46" t="str">
        <f>IF(B223 = "", "", IF(Sheet1!P190 = 0, " ", Sheet1!P190))</f>
        <v/>
      </c>
      <c r="D223" s="61"/>
      <c r="E223" s="46" t="str">
        <f>IF(B223 = "", "", IF(AND(Sheet1!$A$3 =1, C223 &gt;= 10), "Not Available", IF(AND(Sheet1!$A$3 = 3, C223 &gt;= 10), "Not Available", IF(Sheet1!$A$3 = 4, " ", Sheet1!$A$3))))</f>
        <v/>
      </c>
      <c r="F223" s="61"/>
      <c r="G223" s="44" t="str">
        <f>IF(Sheet1!W192 = 0, " ", Sheet1!W192)</f>
        <v xml:space="preserve"> </v>
      </c>
      <c r="H223" s="44" t="str">
        <f>IF(Sheet1!W192 = 0, " ", IF(Sheet1!$E$3 = 21, Sheet1!W192, Sheet1!W192 - (Sheet1!W192  * (Sheet1!$E$3/100))))</f>
        <v xml:space="preserve"> </v>
      </c>
      <c r="J223" s="44" t="str">
        <f>IF(H223=" ","", (H223*Sheet1!$C$3))</f>
        <v/>
      </c>
    </row>
    <row r="224" spans="1:10" ht="22.5" customHeight="1">
      <c r="A224" s="45"/>
      <c r="B224" s="48"/>
      <c r="C224" s="46" t="str">
        <f>IF(B224 = "", "", IF(Sheet1!P191 = 0, " ", Sheet1!P191))</f>
        <v/>
      </c>
      <c r="D224" s="61"/>
      <c r="E224" s="46" t="str">
        <f>IF(B224 = "", "", IF(AND(Sheet1!$A$3 =1, C224 &gt;= 10), "Not Available", IF(AND(Sheet1!$A$3 = 3, C224 &gt;= 10), "Not Available", IF(Sheet1!$A$3 = 4, " ", Sheet1!$A$3))))</f>
        <v/>
      </c>
      <c r="F224" s="61"/>
      <c r="G224" s="44" t="str">
        <f>IF(Sheet1!W193 = 0, " ", Sheet1!W193)</f>
        <v xml:space="preserve"> </v>
      </c>
      <c r="H224" s="44" t="str">
        <f>IF(Sheet1!W193 = 0, " ", IF(Sheet1!$E$3 = 21, Sheet1!W193, Sheet1!W193 - (Sheet1!W193  * (Sheet1!$E$3/100))))</f>
        <v xml:space="preserve"> </v>
      </c>
      <c r="J224" s="44" t="str">
        <f>IF(H224=" ","", (H224*Sheet1!$C$3))</f>
        <v/>
      </c>
    </row>
    <row r="225" spans="1:10" ht="22.5" customHeight="1">
      <c r="A225" s="45"/>
      <c r="B225" s="48"/>
      <c r="C225" s="46" t="str">
        <f>IF(B225 = "", "", IF(Sheet1!P192 = 0, " ", Sheet1!P192))</f>
        <v/>
      </c>
      <c r="D225" s="61"/>
      <c r="E225" s="46" t="str">
        <f>IF(B225 = "", "", IF(AND(Sheet1!$A$3 =1, C225 &gt;= 10), "Not Available", IF(AND(Sheet1!$A$3 = 3, C225 &gt;= 10), "Not Available", IF(Sheet1!$A$3 = 4, " ", Sheet1!$A$3))))</f>
        <v/>
      </c>
      <c r="F225" s="61"/>
      <c r="G225" s="44" t="str">
        <f>IF(Sheet1!W194 = 0, " ", Sheet1!W194)</f>
        <v xml:space="preserve"> </v>
      </c>
      <c r="H225" s="44" t="str">
        <f>IF(Sheet1!W194 = 0, " ", IF(Sheet1!$E$3 = 21, Sheet1!W194, Sheet1!W194 - (Sheet1!W194  * (Sheet1!$E$3/100))))</f>
        <v xml:space="preserve"> </v>
      </c>
      <c r="J225" s="44" t="str">
        <f>IF(H225=" ","", (H225*Sheet1!$C$3))</f>
        <v/>
      </c>
    </row>
    <row r="226" spans="1:10" ht="22.5" customHeight="1">
      <c r="A226" s="45"/>
      <c r="B226" s="48"/>
      <c r="C226" s="46" t="str">
        <f>IF(B226 = "", "", IF(Sheet1!P193 = 0, " ", Sheet1!P193))</f>
        <v/>
      </c>
      <c r="D226" s="61"/>
      <c r="E226" s="46" t="str">
        <f>IF(B226 = "", "", IF(AND(Sheet1!$A$3 =1, C226 &gt;= 10), "Not Available", IF(AND(Sheet1!$A$3 = 3, C226 &gt;= 10), "Not Available", IF(Sheet1!$A$3 = 4, " ", Sheet1!$A$3))))</f>
        <v/>
      </c>
      <c r="F226" s="61"/>
      <c r="G226" s="44" t="str">
        <f>IF(Sheet1!W195 = 0, " ", Sheet1!W195)</f>
        <v xml:space="preserve"> </v>
      </c>
      <c r="H226" s="44" t="str">
        <f>IF(Sheet1!W195 = 0, " ", IF(Sheet1!$E$3 = 21, Sheet1!W195, Sheet1!W195 - (Sheet1!W195  * (Sheet1!$E$3/100))))</f>
        <v xml:space="preserve"> </v>
      </c>
      <c r="J226" s="44" t="str">
        <f>IF(H226=" ","", (H226*Sheet1!$C$3))</f>
        <v/>
      </c>
    </row>
    <row r="227" spans="1:10" ht="22.5" customHeight="1">
      <c r="A227" s="45"/>
      <c r="B227" s="48"/>
      <c r="C227" s="46" t="str">
        <f>IF(B227 = "", "", IF(Sheet1!P194 = 0, " ", Sheet1!P194))</f>
        <v/>
      </c>
      <c r="D227" s="61"/>
      <c r="E227" s="46" t="str">
        <f>IF(B227 = "", "", IF(AND(Sheet1!$A$3 =1, C227 &gt;= 10), "Not Available", IF(AND(Sheet1!$A$3 = 3, C227 &gt;= 10), "Not Available", IF(Sheet1!$A$3 = 4, " ", Sheet1!$A$3))))</f>
        <v/>
      </c>
      <c r="F227" s="61"/>
      <c r="G227" s="44" t="str">
        <f>IF(Sheet1!W196 = 0, " ", Sheet1!W196)</f>
        <v xml:space="preserve"> </v>
      </c>
      <c r="H227" s="44" t="str">
        <f>IF(Sheet1!W196 = 0, " ", IF(Sheet1!$E$3 = 21, Sheet1!W196, Sheet1!W196 - (Sheet1!W196  * (Sheet1!$E$3/100))))</f>
        <v xml:space="preserve"> </v>
      </c>
      <c r="J227" s="44" t="str">
        <f>IF(H227=" ","", (H227*Sheet1!$C$3))</f>
        <v/>
      </c>
    </row>
    <row r="228" spans="1:10" ht="22.5" customHeight="1">
      <c r="A228" s="45"/>
      <c r="B228" s="48"/>
      <c r="C228" s="46" t="str">
        <f>IF(B228 = "", "", IF(Sheet1!P195 = 0, " ", Sheet1!P195))</f>
        <v/>
      </c>
      <c r="D228" s="61"/>
      <c r="E228" s="46" t="str">
        <f>IF(B228 = "", "", IF(AND(Sheet1!$A$3 =1, C228 &gt;= 10), "Not Available", IF(AND(Sheet1!$A$3 = 3, C228 &gt;= 10), "Not Available", IF(Sheet1!$A$3 = 4, " ", Sheet1!$A$3))))</f>
        <v/>
      </c>
      <c r="F228" s="61"/>
      <c r="G228" s="44" t="str">
        <f>IF(Sheet1!W197 = 0, " ", Sheet1!W197)</f>
        <v xml:space="preserve"> </v>
      </c>
      <c r="H228" s="44" t="str">
        <f>IF(Sheet1!W197 = 0, " ", IF(Sheet1!$E$3 = 21, Sheet1!W197, Sheet1!W197 - (Sheet1!W197  * (Sheet1!$E$3/100))))</f>
        <v xml:space="preserve"> </v>
      </c>
      <c r="J228" s="44" t="str">
        <f>IF(H228=" ","", (H228*Sheet1!$C$3))</f>
        <v/>
      </c>
    </row>
    <row r="229" spans="1:10" ht="22.5" customHeight="1">
      <c r="A229" s="45"/>
      <c r="B229" s="48"/>
      <c r="C229" s="46" t="str">
        <f>IF(B229 = "", "", IF(Sheet1!P196 = 0, " ", Sheet1!P196))</f>
        <v/>
      </c>
      <c r="D229" s="61"/>
      <c r="E229" s="46" t="str">
        <f>IF(B229 = "", "", IF(AND(Sheet1!$A$3 =1, C229 &gt;= 10), "Not Available", IF(AND(Sheet1!$A$3 = 3, C229 &gt;= 10), "Not Available", IF(Sheet1!$A$3 = 4, " ", Sheet1!$A$3))))</f>
        <v/>
      </c>
      <c r="F229" s="61"/>
      <c r="G229" s="44" t="str">
        <f>IF(Sheet1!W198 = 0, " ", Sheet1!W198)</f>
        <v xml:space="preserve"> </v>
      </c>
      <c r="H229" s="44" t="str">
        <f>IF(Sheet1!W198 = 0, " ", IF(Sheet1!$E$3 = 21, Sheet1!W198, Sheet1!W198 - (Sheet1!W198  * (Sheet1!$E$3/100))))</f>
        <v xml:space="preserve"> </v>
      </c>
      <c r="J229" s="44" t="str">
        <f>IF(H229=" ","", (H229*Sheet1!$C$3))</f>
        <v/>
      </c>
    </row>
    <row r="230" spans="1:10" ht="22.5" customHeight="1">
      <c r="A230" s="45"/>
      <c r="B230" s="48"/>
      <c r="C230" s="46" t="str">
        <f>IF(B230 = "", "", IF(Sheet1!P197 = 0, " ", Sheet1!P197))</f>
        <v/>
      </c>
      <c r="D230" s="61"/>
      <c r="E230" s="46" t="str">
        <f>IF(B230 = "", "", IF(AND(Sheet1!$A$3 =1, C230 &gt;= 10), "Not Available", IF(AND(Sheet1!$A$3 = 3, C230 &gt;= 10), "Not Available", IF(Sheet1!$A$3 = 4, " ", Sheet1!$A$3))))</f>
        <v/>
      </c>
      <c r="F230" s="61"/>
      <c r="G230" s="44" t="str">
        <f>IF(Sheet1!W199 = 0, " ", Sheet1!W199)</f>
        <v xml:space="preserve"> </v>
      </c>
      <c r="H230" s="44" t="str">
        <f>IF(Sheet1!W199 = 0, " ", IF(Sheet1!$E$3 = 21, Sheet1!W199, Sheet1!W199 - (Sheet1!W199  * (Sheet1!$E$3/100))))</f>
        <v xml:space="preserve"> </v>
      </c>
      <c r="J230" s="44" t="str">
        <f>IF(H230=" ","", (H230*Sheet1!$C$3))</f>
        <v/>
      </c>
    </row>
    <row r="231" spans="1:10" ht="22.5" customHeight="1">
      <c r="A231" s="45"/>
      <c r="B231" s="48"/>
      <c r="C231" s="46" t="str">
        <f>IF(B231 = "", "", IF(Sheet1!P198 = 0, " ", Sheet1!P198))</f>
        <v/>
      </c>
      <c r="D231" s="61"/>
      <c r="E231" s="46" t="str">
        <f>IF(B231 = "", "", IF(AND(Sheet1!$A$3 =1, C231 &gt;= 10), "Not Available", IF(AND(Sheet1!$A$3 = 3, C231 &gt;= 10), "Not Available", IF(Sheet1!$A$3 = 4, " ", Sheet1!$A$3))))</f>
        <v/>
      </c>
      <c r="F231" s="61"/>
      <c r="G231" s="44" t="str">
        <f>IF(Sheet1!W200 = 0, " ", Sheet1!W200)</f>
        <v xml:space="preserve"> </v>
      </c>
      <c r="H231" s="44" t="str">
        <f>IF(Sheet1!W200 = 0, " ", IF(Sheet1!$E$3 = 21, Sheet1!W200, Sheet1!W200 - (Sheet1!W200  * (Sheet1!$E$3/100))))</f>
        <v xml:space="preserve"> </v>
      </c>
      <c r="J231" s="44" t="str">
        <f>IF(H231=" ","", (H231*Sheet1!$C$3))</f>
        <v/>
      </c>
    </row>
    <row r="232" spans="1:10" ht="22.5" customHeight="1">
      <c r="A232" s="45"/>
      <c r="B232" s="48"/>
      <c r="C232" s="46" t="str">
        <f>IF(B232 = "", "", IF(Sheet1!P199 = 0, " ", Sheet1!P199))</f>
        <v/>
      </c>
      <c r="D232" s="61"/>
      <c r="E232" s="46" t="str">
        <f>IF(B232 = "", "", IF(AND(Sheet1!$A$3 =1, C232 &gt;= 10), "Not Available", IF(AND(Sheet1!$A$3 = 3, C232 &gt;= 10), "Not Available", IF(Sheet1!$A$3 = 4, " ", Sheet1!$A$3))))</f>
        <v/>
      </c>
      <c r="F232" s="61"/>
      <c r="G232" s="44" t="str">
        <f>IF(Sheet1!W201 = 0, " ", Sheet1!W201)</f>
        <v xml:space="preserve"> </v>
      </c>
      <c r="H232" s="44" t="str">
        <f>IF(Sheet1!W201 = 0, " ", IF(Sheet1!$E$3 = 21, Sheet1!W201, Sheet1!W201 - (Sheet1!W201  * (Sheet1!$E$3/100))))</f>
        <v xml:space="preserve"> </v>
      </c>
      <c r="J232" s="44" t="str">
        <f>IF(H232=" ","", (H232*Sheet1!$C$3))</f>
        <v/>
      </c>
    </row>
    <row r="233" spans="1:10" ht="22.5" customHeight="1">
      <c r="A233" s="45"/>
      <c r="B233" s="48"/>
      <c r="C233" s="46" t="str">
        <f>IF(B233 = "", "", IF(Sheet1!P200 = 0, " ", Sheet1!P200))</f>
        <v/>
      </c>
      <c r="D233" s="61"/>
      <c r="E233" s="46" t="str">
        <f>IF(B233 = "", "", IF(AND(Sheet1!$A$3 =1, C233 &gt;= 10), "Not Available", IF(AND(Sheet1!$A$3 = 3, C233 &gt;= 10), "Not Available", IF(Sheet1!$A$3 = 4, " ", Sheet1!$A$3))))</f>
        <v/>
      </c>
      <c r="F233" s="61"/>
      <c r="G233" s="44" t="str">
        <f>IF(Sheet1!W202 = 0, " ", Sheet1!W202)</f>
        <v xml:space="preserve"> </v>
      </c>
      <c r="H233" s="44" t="str">
        <f>IF(Sheet1!W202 = 0, " ", IF(Sheet1!$E$3 = 21, Sheet1!W202, Sheet1!W202 - (Sheet1!W202  * (Sheet1!$E$3/100))))</f>
        <v xml:space="preserve"> </v>
      </c>
      <c r="J233" s="44" t="str">
        <f>IF(H233=" ","", (H233*Sheet1!$C$3))</f>
        <v/>
      </c>
    </row>
    <row r="234" spans="1:10" ht="22.5" customHeight="1">
      <c r="A234" s="45"/>
      <c r="B234" s="48"/>
      <c r="C234" s="46" t="str">
        <f>IF(B234 = "", "", IF(Sheet1!P201 = 0, " ", Sheet1!P201))</f>
        <v/>
      </c>
      <c r="D234" s="61"/>
      <c r="E234" s="46" t="str">
        <f>IF(B234 = "", "", IF(AND(Sheet1!$A$3 =1, C234 &gt;= 10), "Not Available", IF(AND(Sheet1!$A$3 = 3, C234 &gt;= 10), "Not Available", IF(Sheet1!$A$3 = 4, " ", Sheet1!$A$3))))</f>
        <v/>
      </c>
      <c r="F234" s="61"/>
      <c r="G234" s="44" t="str">
        <f>IF(Sheet1!W203 = 0, " ", Sheet1!W203)</f>
        <v xml:space="preserve"> </v>
      </c>
      <c r="H234" s="44" t="str">
        <f>IF(Sheet1!W203 = 0, " ", IF(Sheet1!$E$3 = 21, Sheet1!W203, Sheet1!W203 - (Sheet1!W203  * (Sheet1!$E$3/100))))</f>
        <v xml:space="preserve"> </v>
      </c>
      <c r="J234" s="44" t="str">
        <f>IF(H234=" ","", (H234*Sheet1!$C$3))</f>
        <v/>
      </c>
    </row>
    <row r="235" spans="1:10" ht="22.5" customHeight="1">
      <c r="A235" s="45"/>
      <c r="B235" s="48"/>
      <c r="C235" s="46" t="str">
        <f>IF(B235 = "", "", IF(Sheet1!P202 = 0, " ", Sheet1!P202))</f>
        <v/>
      </c>
      <c r="D235" s="61"/>
      <c r="E235" s="46" t="str">
        <f>IF(B235 = "", "", IF(AND(Sheet1!$A$3 =1, C235 &gt;= 10), "Not Available", IF(AND(Sheet1!$A$3 = 3, C235 &gt;= 10), "Not Available", IF(Sheet1!$A$3 = 4, " ", Sheet1!$A$3))))</f>
        <v/>
      </c>
      <c r="F235" s="61"/>
      <c r="G235" s="44" t="str">
        <f>IF(Sheet1!W204 = 0, " ", Sheet1!W204)</f>
        <v xml:space="preserve"> </v>
      </c>
      <c r="H235" s="44" t="str">
        <f>IF(Sheet1!W204 = 0, " ", IF(Sheet1!$E$3 = 21, Sheet1!W204, Sheet1!W204 - (Sheet1!W204  * (Sheet1!$E$3/100))))</f>
        <v xml:space="preserve"> </v>
      </c>
      <c r="J235" s="44" t="str">
        <f>IF(H235=" ","", (H235*Sheet1!$C$3))</f>
        <v/>
      </c>
    </row>
    <row r="236" spans="1:10" ht="22.5" customHeight="1">
      <c r="A236" s="45"/>
      <c r="B236" s="48"/>
      <c r="C236" s="46" t="str">
        <f>IF(B236 = "", "", IF(Sheet1!P203 = 0, " ", Sheet1!P203))</f>
        <v/>
      </c>
      <c r="D236" s="61"/>
      <c r="E236" s="46" t="str">
        <f>IF(B236 = "", "", IF(AND(Sheet1!$A$3 =1, C236 &gt;= 10), "Not Available", IF(AND(Sheet1!$A$3 = 3, C236 &gt;= 10), "Not Available", IF(Sheet1!$A$3 = 4, " ", Sheet1!$A$3))))</f>
        <v/>
      </c>
      <c r="F236" s="61"/>
      <c r="G236" s="44" t="str">
        <f>IF(Sheet1!W205 = 0, " ", Sheet1!W205)</f>
        <v xml:space="preserve"> </v>
      </c>
      <c r="H236" s="44" t="str">
        <f>IF(Sheet1!W205 = 0, " ", IF(Sheet1!$E$3 = 21, Sheet1!W205, Sheet1!W205 - (Sheet1!W205  * (Sheet1!$E$3/100))))</f>
        <v xml:space="preserve"> </v>
      </c>
      <c r="J236" s="44" t="str">
        <f>IF(H236=" ","", (H236*Sheet1!$C$3))</f>
        <v/>
      </c>
    </row>
    <row r="237" spans="1:10" ht="22.5" customHeight="1">
      <c r="A237" s="45"/>
      <c r="B237" s="48"/>
      <c r="C237" s="46" t="str">
        <f>IF(B237 = "", "", IF(Sheet1!P204 = 0, " ", Sheet1!P204))</f>
        <v/>
      </c>
      <c r="D237" s="61"/>
      <c r="E237" s="46" t="str">
        <f>IF(B237 = "", "", IF(AND(Sheet1!$A$3 =1, C237 &gt;= 10), "Not Available", IF(AND(Sheet1!$A$3 = 3, C237 &gt;= 10), "Not Available", IF(Sheet1!$A$3 = 4, " ", Sheet1!$A$3))))</f>
        <v/>
      </c>
      <c r="F237" s="61"/>
      <c r="G237" s="44" t="str">
        <f>IF(Sheet1!W206 = 0, " ", Sheet1!W206)</f>
        <v xml:space="preserve"> </v>
      </c>
      <c r="H237" s="44" t="str">
        <f>IF(Sheet1!W206 = 0, " ", IF(Sheet1!$E$3 = 21, Sheet1!W206, Sheet1!W206 - (Sheet1!W206  * (Sheet1!$E$3/100))))</f>
        <v xml:space="preserve"> </v>
      </c>
      <c r="J237" s="44" t="str">
        <f>IF(H237=" ","", (H237*Sheet1!$C$3))</f>
        <v/>
      </c>
    </row>
    <row r="238" spans="1:10" ht="22.5" customHeight="1">
      <c r="A238" s="45"/>
      <c r="B238" s="48"/>
      <c r="C238" s="46" t="str">
        <f>IF(B238 = "", "", IF(Sheet1!P205 = 0, " ", Sheet1!P205))</f>
        <v/>
      </c>
      <c r="D238" s="61"/>
      <c r="E238" s="46" t="str">
        <f>IF(B238 = "", "", IF(AND(Sheet1!$A$3 =1, C238 &gt;= 10), "Not Available", IF(AND(Sheet1!$A$3 = 3, C238 &gt;= 10), "Not Available", IF(Sheet1!$A$3 = 4, " ", Sheet1!$A$3))))</f>
        <v/>
      </c>
      <c r="F238" s="61"/>
      <c r="G238" s="44" t="str">
        <f>IF(Sheet1!W207 = 0, " ", Sheet1!W207)</f>
        <v xml:space="preserve"> </v>
      </c>
      <c r="H238" s="44" t="str">
        <f>IF(Sheet1!W207 = 0, " ", IF(Sheet1!$E$3 = 21, Sheet1!W207, Sheet1!W207 - (Sheet1!W207  * (Sheet1!$E$3/100))))</f>
        <v xml:space="preserve"> </v>
      </c>
      <c r="J238" s="44" t="str">
        <f>IF(H238=" ","", (H238*Sheet1!$C$3))</f>
        <v/>
      </c>
    </row>
    <row r="239" spans="1:10" ht="22.5" customHeight="1">
      <c r="A239" s="45"/>
      <c r="B239" s="48"/>
      <c r="C239" s="46" t="str">
        <f>IF(B239 = "", "", IF(Sheet1!P206 = 0, " ", Sheet1!P206))</f>
        <v/>
      </c>
      <c r="D239" s="61"/>
      <c r="E239" s="46" t="str">
        <f>IF(B239 = "", "", IF(AND(Sheet1!$A$3 =1, C239 &gt;= 10), "Not Available", IF(AND(Sheet1!$A$3 = 3, C239 &gt;= 10), "Not Available", IF(Sheet1!$A$3 = 4, " ", Sheet1!$A$3))))</f>
        <v/>
      </c>
      <c r="F239" s="61"/>
      <c r="G239" s="44" t="str">
        <f>IF(Sheet1!W208 = 0, " ", Sheet1!W208)</f>
        <v xml:space="preserve"> </v>
      </c>
      <c r="H239" s="44" t="str">
        <f>IF(Sheet1!W208 = 0, " ", IF(Sheet1!$E$3 = 21, Sheet1!W208, Sheet1!W208 - (Sheet1!W208  * (Sheet1!$E$3/100))))</f>
        <v xml:space="preserve"> </v>
      </c>
      <c r="J239" s="44" t="str">
        <f>IF(H239=" ","", (H239*Sheet1!$C$3))</f>
        <v/>
      </c>
    </row>
    <row r="240" spans="1:10" ht="22.5" customHeight="1">
      <c r="A240" s="45"/>
      <c r="B240" s="48"/>
      <c r="C240" s="46" t="str">
        <f>IF(B240 = "", "", IF(Sheet1!P207 = 0, " ", Sheet1!P207))</f>
        <v/>
      </c>
      <c r="D240" s="61"/>
      <c r="E240" s="46" t="str">
        <f>IF(B240 = "", "", IF(AND(Sheet1!$A$3 =1, C240 &gt;= 10), "Not Available", IF(AND(Sheet1!$A$3 = 3, C240 &gt;= 10), "Not Available", IF(Sheet1!$A$3 = 4, " ", Sheet1!$A$3))))</f>
        <v/>
      </c>
      <c r="F240" s="61"/>
      <c r="G240" s="44" t="str">
        <f>IF(Sheet1!W209 = 0, " ", Sheet1!W209)</f>
        <v xml:space="preserve"> </v>
      </c>
      <c r="H240" s="44" t="str">
        <f>IF(Sheet1!W209 = 0, " ", IF(Sheet1!$E$3 = 21, Sheet1!W209, Sheet1!W209 - (Sheet1!W209  * (Sheet1!$E$3/100))))</f>
        <v xml:space="preserve"> </v>
      </c>
      <c r="J240" s="44" t="str">
        <f>IF(H240=" ","", (H240*Sheet1!$C$3))</f>
        <v/>
      </c>
    </row>
    <row r="241" spans="1:10" ht="22.5" customHeight="1">
      <c r="A241" s="45"/>
      <c r="B241" s="48"/>
      <c r="C241" s="46" t="str">
        <f>IF(B241 = "", "", IF(Sheet1!P208 = 0, " ", Sheet1!P208))</f>
        <v/>
      </c>
      <c r="D241" s="61"/>
      <c r="E241" s="46" t="str">
        <f>IF(B241 = "", "", IF(AND(Sheet1!$A$3 =1, C241 &gt;= 10), "Not Available", IF(AND(Sheet1!$A$3 = 3, C241 &gt;= 10), "Not Available", IF(Sheet1!$A$3 = 4, " ", Sheet1!$A$3))))</f>
        <v/>
      </c>
      <c r="F241" s="61"/>
      <c r="G241" s="44" t="str">
        <f>IF(Sheet1!W210 = 0, " ", Sheet1!W210)</f>
        <v xml:space="preserve"> </v>
      </c>
      <c r="H241" s="44" t="str">
        <f>IF(Sheet1!W210 = 0, " ", IF(Sheet1!$E$3 = 21, Sheet1!W210, Sheet1!W210 - (Sheet1!W210  * (Sheet1!$E$3/100))))</f>
        <v xml:space="preserve"> </v>
      </c>
      <c r="J241" s="44" t="str">
        <f>IF(H241=" ","", (H241*Sheet1!$C$3))</f>
        <v/>
      </c>
    </row>
    <row r="242" spans="1:10" ht="22.5" customHeight="1">
      <c r="A242" s="45"/>
      <c r="B242" s="48"/>
      <c r="C242" s="46" t="str">
        <f>IF(B242 = "", "", IF(Sheet1!P209 = 0, " ", Sheet1!P209))</f>
        <v/>
      </c>
      <c r="D242" s="61"/>
      <c r="E242" s="46" t="str">
        <f>IF(B242 = "", "", IF(AND(Sheet1!$A$3 =1, C242 &gt;= 10), "Not Available", IF(AND(Sheet1!$A$3 = 3, C242 &gt;= 10), "Not Available", IF(Sheet1!$A$3 = 4, " ", Sheet1!$A$3))))</f>
        <v/>
      </c>
      <c r="F242" s="61"/>
      <c r="G242" s="44" t="str">
        <f>IF(Sheet1!W211 = 0, " ", Sheet1!W211)</f>
        <v xml:space="preserve"> </v>
      </c>
      <c r="H242" s="44" t="str">
        <f>IF(Sheet1!W211 = 0, " ", IF(Sheet1!$E$3 = 21, Sheet1!W211, Sheet1!W211 - (Sheet1!W211  * (Sheet1!$E$3/100))))</f>
        <v xml:space="preserve"> </v>
      </c>
      <c r="J242" s="44" t="str">
        <f>IF(H242=" ","", (H242*Sheet1!$C$3))</f>
        <v/>
      </c>
    </row>
    <row r="243" spans="1:10" ht="22.5" customHeight="1">
      <c r="A243" s="45"/>
      <c r="B243" s="48"/>
      <c r="C243" s="46" t="str">
        <f>IF(B243 = "", "", IF(Sheet1!P210 = 0, " ", Sheet1!P210))</f>
        <v/>
      </c>
      <c r="D243" s="61"/>
      <c r="E243" s="46" t="str">
        <f>IF(B243 = "", "", IF(AND(Sheet1!$A$3 =1, C243 &gt;= 10), "Not Available", IF(AND(Sheet1!$A$3 = 3, C243 &gt;= 10), "Not Available", IF(Sheet1!$A$3 = 4, " ", Sheet1!$A$3))))</f>
        <v/>
      </c>
      <c r="F243" s="61"/>
      <c r="G243" s="44" t="str">
        <f>IF(Sheet1!W212 = 0, " ", Sheet1!W212)</f>
        <v xml:space="preserve"> </v>
      </c>
      <c r="H243" s="44" t="str">
        <f>IF(Sheet1!W212 = 0, " ", IF(Sheet1!$E$3 = 21, Sheet1!W212, Sheet1!W212 - (Sheet1!W212  * (Sheet1!$E$3/100))))</f>
        <v xml:space="preserve"> </v>
      </c>
      <c r="J243" s="44" t="str">
        <f>IF(H243=" ","", (H243*Sheet1!$C$3))</f>
        <v/>
      </c>
    </row>
    <row r="244" spans="1:10" ht="22.5" customHeight="1">
      <c r="A244" s="45"/>
      <c r="B244" s="48"/>
      <c r="C244" s="46" t="str">
        <f>IF(B244 = "", "", IF(Sheet1!P211 = 0, " ", Sheet1!P211))</f>
        <v/>
      </c>
      <c r="D244" s="61"/>
      <c r="E244" s="46" t="str">
        <f>IF(B244 = "", "", IF(AND(Sheet1!$A$3 =1, C244 &gt;= 10), "Not Available", IF(AND(Sheet1!$A$3 = 3, C244 &gt;= 10), "Not Available", IF(Sheet1!$A$3 = 4, " ", Sheet1!$A$3))))</f>
        <v/>
      </c>
      <c r="F244" s="61"/>
      <c r="G244" s="44" t="str">
        <f>IF(Sheet1!W213 = 0, " ", Sheet1!W213)</f>
        <v xml:space="preserve"> </v>
      </c>
      <c r="H244" s="44" t="str">
        <f>IF(Sheet1!W213 = 0, " ", IF(Sheet1!$E$3 = 21, Sheet1!W213, Sheet1!W213 - (Sheet1!W213  * (Sheet1!$E$3/100))))</f>
        <v xml:space="preserve"> </v>
      </c>
      <c r="J244" s="44" t="str">
        <f>IF(H244=" ","", (H244*Sheet1!$C$3))</f>
        <v/>
      </c>
    </row>
    <row r="245" spans="1:10" ht="22.5" customHeight="1">
      <c r="A245" s="45"/>
      <c r="B245" s="48"/>
      <c r="C245" s="46" t="str">
        <f>IF(B245 = "", "", IF(Sheet1!P212 = 0, " ", Sheet1!P212))</f>
        <v/>
      </c>
      <c r="D245" s="61"/>
      <c r="E245" s="46" t="str">
        <f>IF(B245 = "", "", IF(AND(Sheet1!$A$3 =1, C245 &gt;= 10), "Not Available", IF(AND(Sheet1!$A$3 = 3, C245 &gt;= 10), "Not Available", IF(Sheet1!$A$3 = 4, " ", Sheet1!$A$3))))</f>
        <v/>
      </c>
      <c r="F245" s="61"/>
      <c r="G245" s="44" t="str">
        <f>IF(Sheet1!W214 = 0, " ", Sheet1!W214)</f>
        <v xml:space="preserve"> </v>
      </c>
      <c r="H245" s="44" t="str">
        <f>IF(Sheet1!W214 = 0, " ", IF(Sheet1!$E$3 = 21, Sheet1!W214, Sheet1!W214 - (Sheet1!W214  * (Sheet1!$E$3/100))))</f>
        <v xml:space="preserve"> </v>
      </c>
      <c r="J245" s="44" t="str">
        <f>IF(H245=" ","", (H245*Sheet1!$C$3))</f>
        <v/>
      </c>
    </row>
    <row r="246" spans="1:10" ht="22.5" customHeight="1">
      <c r="A246" s="45"/>
      <c r="B246" s="48"/>
      <c r="C246" s="46" t="str">
        <f>IF(B246 = "", "", IF(Sheet1!P213 = 0, " ", Sheet1!P213))</f>
        <v/>
      </c>
      <c r="D246" s="61"/>
      <c r="E246" s="46" t="str">
        <f>IF(B246 = "", "", IF(AND(Sheet1!$A$3 =1, C246 &gt;= 10), "Not Available", IF(AND(Sheet1!$A$3 = 3, C246 &gt;= 10), "Not Available", IF(Sheet1!$A$3 = 4, " ", Sheet1!$A$3))))</f>
        <v/>
      </c>
      <c r="F246" s="61"/>
      <c r="G246" s="44" t="str">
        <f>IF(Sheet1!W215 = 0, " ", Sheet1!W215)</f>
        <v xml:space="preserve"> </v>
      </c>
      <c r="H246" s="44" t="str">
        <f>IF(Sheet1!W215 = 0, " ", IF(Sheet1!$E$3 = 21, Sheet1!W215, Sheet1!W215 - (Sheet1!W215  * (Sheet1!$E$3/100))))</f>
        <v xml:space="preserve"> </v>
      </c>
      <c r="J246" s="44" t="str">
        <f>IF(H246=" ","", (H246*Sheet1!$C$3))</f>
        <v/>
      </c>
    </row>
    <row r="247" spans="1:10" ht="22.5" customHeight="1">
      <c r="A247" s="45"/>
      <c r="B247" s="48"/>
      <c r="C247" s="46" t="str">
        <f>IF(B247 = "", "", IF(Sheet1!P214 = 0, " ", Sheet1!P214))</f>
        <v/>
      </c>
      <c r="D247" s="61"/>
      <c r="E247" s="46" t="str">
        <f>IF(B247 = "", "", IF(AND(Sheet1!$A$3 =1, C247 &gt;= 10), "Not Available", IF(AND(Sheet1!$A$3 = 3, C247 &gt;= 10), "Not Available", IF(Sheet1!$A$3 = 4, " ", Sheet1!$A$3))))</f>
        <v/>
      </c>
      <c r="F247" s="61"/>
      <c r="G247" s="44" t="str">
        <f>IF(Sheet1!W216 = 0, " ", Sheet1!W216)</f>
        <v xml:space="preserve"> </v>
      </c>
      <c r="H247" s="44" t="str">
        <f>IF(Sheet1!W216 = 0, " ", IF(Sheet1!$E$3 = 21, Sheet1!W216, Sheet1!W216 - (Sheet1!W216  * (Sheet1!$E$3/100))))</f>
        <v xml:space="preserve"> </v>
      </c>
      <c r="J247" s="44" t="str">
        <f>IF(H247=" ","", (H247*Sheet1!$C$3))</f>
        <v/>
      </c>
    </row>
    <row r="248" spans="1:10" ht="22.5" customHeight="1">
      <c r="A248" s="45"/>
      <c r="B248" s="48"/>
      <c r="C248" s="46" t="str">
        <f>IF(B248 = "", "", IF(Sheet1!P215 = 0, " ", Sheet1!P215))</f>
        <v/>
      </c>
      <c r="D248" s="61"/>
      <c r="E248" s="46" t="str">
        <f>IF(B248 = "", "", IF(AND(Sheet1!$A$3 =1, C248 &gt;= 10), "Not Available", IF(AND(Sheet1!$A$3 = 3, C248 &gt;= 10), "Not Available", IF(Sheet1!$A$3 = 4, " ", Sheet1!$A$3))))</f>
        <v/>
      </c>
      <c r="F248" s="61"/>
      <c r="G248" s="44" t="str">
        <f>IF(Sheet1!W217 = 0, " ", Sheet1!W217)</f>
        <v xml:space="preserve"> </v>
      </c>
      <c r="H248" s="44" t="str">
        <f>IF(Sheet1!W217 = 0, " ", IF(Sheet1!$E$3 = 21, Sheet1!W217, Sheet1!W217 - (Sheet1!W217  * (Sheet1!$E$3/100))))</f>
        <v xml:space="preserve"> </v>
      </c>
      <c r="J248" s="44" t="str">
        <f>IF(H248=" ","", (H248*Sheet1!$C$3))</f>
        <v/>
      </c>
    </row>
    <row r="249" spans="1:10" ht="22.5" customHeight="1">
      <c r="A249" s="45"/>
      <c r="B249" s="48"/>
      <c r="C249" s="46" t="str">
        <f>IF(B249 = "", "", IF(Sheet1!P216 = 0, " ", Sheet1!P216))</f>
        <v/>
      </c>
      <c r="D249" s="61"/>
      <c r="E249" s="46" t="str">
        <f>IF(B249 = "", "", IF(AND(Sheet1!$A$3 =1, C249 &gt;= 10), "Not Available", IF(AND(Sheet1!$A$3 = 3, C249 &gt;= 10), "Not Available", IF(Sheet1!$A$3 = 4, " ", Sheet1!$A$3))))</f>
        <v/>
      </c>
      <c r="F249" s="61"/>
      <c r="G249" s="44" t="str">
        <f>IF(Sheet1!W218 = 0, " ", Sheet1!W218)</f>
        <v xml:space="preserve"> </v>
      </c>
      <c r="H249" s="44" t="str">
        <f>IF(Sheet1!W218 = 0, " ", IF(Sheet1!$E$3 = 21, Sheet1!W218, Sheet1!W218 - (Sheet1!W218  * (Sheet1!$E$3/100))))</f>
        <v xml:space="preserve"> </v>
      </c>
      <c r="J249" s="44" t="str">
        <f>IF(H249=" ","", (H249*Sheet1!$C$3))</f>
        <v/>
      </c>
    </row>
    <row r="250" spans="1:10" ht="22.5" customHeight="1">
      <c r="A250" s="45"/>
      <c r="B250" s="48"/>
      <c r="C250" s="46" t="str">
        <f>IF(B250 = "", "", IF(Sheet1!P217 = 0, " ", Sheet1!P217))</f>
        <v/>
      </c>
      <c r="D250" s="61"/>
      <c r="E250" s="46" t="str">
        <f>IF(B250 = "", "", IF(AND(Sheet1!$A$3 =1, C250 &gt;= 10), "Not Available", IF(AND(Sheet1!$A$3 = 3, C250 &gt;= 10), "Not Available", IF(Sheet1!$A$3 = 4, " ", Sheet1!$A$3))))</f>
        <v/>
      </c>
      <c r="F250" s="61"/>
      <c r="G250" s="44" t="str">
        <f>IF(Sheet1!W219 = 0, " ", Sheet1!W219)</f>
        <v xml:space="preserve"> </v>
      </c>
      <c r="H250" s="44" t="str">
        <f>IF(Sheet1!W219 = 0, " ", IF(Sheet1!$E$3 = 21, Sheet1!W219, Sheet1!W219 - (Sheet1!W219  * (Sheet1!$E$3/100))))</f>
        <v xml:space="preserve"> </v>
      </c>
      <c r="J250" s="44" t="str">
        <f>IF(H250=" ","", (H250*Sheet1!$C$3))</f>
        <v/>
      </c>
    </row>
    <row r="251" spans="1:10" ht="22.5" customHeight="1">
      <c r="A251" s="45"/>
      <c r="B251" s="48"/>
      <c r="C251" s="46" t="str">
        <f>IF(B251 = "", "", IF(Sheet1!P218 = 0, " ", Sheet1!P218))</f>
        <v/>
      </c>
      <c r="D251" s="61"/>
      <c r="E251" s="46" t="str">
        <f>IF(B251 = "", "", IF(AND(Sheet1!$A$3 =1, C251 &gt;= 10), "Not Available", IF(AND(Sheet1!$A$3 = 3, C251 &gt;= 10), "Not Available", IF(Sheet1!$A$3 = 4, " ", Sheet1!$A$3))))</f>
        <v/>
      </c>
      <c r="F251" s="61"/>
      <c r="G251" s="44" t="str">
        <f>IF(Sheet1!W220 = 0, " ", Sheet1!W220)</f>
        <v xml:space="preserve"> </v>
      </c>
      <c r="H251" s="44" t="str">
        <f>IF(Sheet1!W220 = 0, " ", IF(Sheet1!$E$3 = 21, Sheet1!W220, Sheet1!W220 - (Sheet1!W220  * (Sheet1!$E$3/100))))</f>
        <v xml:space="preserve"> </v>
      </c>
      <c r="J251" s="44" t="str">
        <f>IF(H251=" ","", (H251*Sheet1!$C$3))</f>
        <v/>
      </c>
    </row>
    <row r="252" spans="1:10" ht="22.5" customHeight="1">
      <c r="A252" s="45"/>
      <c r="B252" s="48"/>
      <c r="C252" s="46" t="str">
        <f>IF(B252 = "", "", IF(Sheet1!P219 = 0, " ", Sheet1!P219))</f>
        <v/>
      </c>
      <c r="D252" s="61"/>
      <c r="E252" s="46" t="str">
        <f>IF(B252 = "", "", IF(AND(Sheet1!$A$3 =1, C252 &gt;= 10), "Not Available", IF(AND(Sheet1!$A$3 = 3, C252 &gt;= 10), "Not Available", IF(Sheet1!$A$3 = 4, " ", Sheet1!$A$3))))</f>
        <v/>
      </c>
      <c r="F252" s="61"/>
      <c r="G252" s="44" t="str">
        <f>IF(Sheet1!W221 = 0, " ", Sheet1!W221)</f>
        <v xml:space="preserve"> </v>
      </c>
      <c r="H252" s="44" t="str">
        <f>IF(Sheet1!W221 = 0, " ", IF(Sheet1!$E$3 = 21, Sheet1!W221, Sheet1!W221 - (Sheet1!W221  * (Sheet1!$E$3/100))))</f>
        <v xml:space="preserve"> </v>
      </c>
      <c r="J252" s="44" t="str">
        <f>IF(H252=" ","", (H252*Sheet1!$C$3))</f>
        <v/>
      </c>
    </row>
    <row r="253" spans="1:10" ht="22.5" customHeight="1">
      <c r="A253" s="45"/>
      <c r="B253" s="48"/>
      <c r="C253" s="46" t="str">
        <f>IF(B253 = "", "", IF(Sheet1!P220 = 0, " ", Sheet1!P220))</f>
        <v/>
      </c>
      <c r="D253" s="61"/>
      <c r="E253" s="46" t="str">
        <f>IF(B253 = "", "", IF(AND(Sheet1!$A$3 =1, C253 &gt;= 10), "Not Available", IF(AND(Sheet1!$A$3 = 3, C253 &gt;= 10), "Not Available", IF(Sheet1!$A$3 = 4, " ", Sheet1!$A$3))))</f>
        <v/>
      </c>
      <c r="F253" s="61"/>
      <c r="G253" s="44" t="str">
        <f>IF(Sheet1!W222 = 0, " ", Sheet1!W222)</f>
        <v xml:space="preserve"> </v>
      </c>
      <c r="H253" s="44" t="str">
        <f>IF(Sheet1!W222 = 0, " ", IF(Sheet1!$E$3 = 21, Sheet1!W222, Sheet1!W222 - (Sheet1!W222  * (Sheet1!$E$3/100))))</f>
        <v xml:space="preserve"> </v>
      </c>
      <c r="J253" s="44" t="str">
        <f>IF(H253=" ","", (H253*Sheet1!$C$3))</f>
        <v/>
      </c>
    </row>
    <row r="254" spans="1:10" ht="22.5" customHeight="1">
      <c r="A254" s="45"/>
      <c r="B254" s="48"/>
      <c r="C254" s="46" t="str">
        <f>IF(B254 = "", "", IF(Sheet1!P221 = 0, " ", Sheet1!P221))</f>
        <v/>
      </c>
      <c r="D254" s="61"/>
      <c r="E254" s="46" t="str">
        <f>IF(B254 = "", "", IF(AND(Sheet1!$A$3 =1, C254 &gt;= 10), "Not Available", IF(AND(Sheet1!$A$3 = 3, C254 &gt;= 10), "Not Available", IF(Sheet1!$A$3 = 4, " ", Sheet1!$A$3))))</f>
        <v/>
      </c>
      <c r="F254" s="61"/>
      <c r="G254" s="44" t="str">
        <f>IF(Sheet1!W223 = 0, " ", Sheet1!W223)</f>
        <v xml:space="preserve"> </v>
      </c>
      <c r="H254" s="44" t="str">
        <f>IF(Sheet1!W223 = 0, " ", IF(Sheet1!$E$3 = 21, Sheet1!W223, Sheet1!W223 - (Sheet1!W223  * (Sheet1!$E$3/100))))</f>
        <v xml:space="preserve"> </v>
      </c>
      <c r="J254" s="44" t="str">
        <f>IF(H254=" ","", (H254*Sheet1!$C$3))</f>
        <v/>
      </c>
    </row>
    <row r="255" spans="1:10" ht="22.5" customHeight="1">
      <c r="A255" s="45"/>
      <c r="B255" s="48"/>
      <c r="C255" s="46" t="str">
        <f>IF(B255 = "", "", IF(Sheet1!P222 = 0, " ", Sheet1!P222))</f>
        <v/>
      </c>
      <c r="D255" s="61"/>
      <c r="E255" s="46" t="str">
        <f>IF(B255 = "", "", IF(AND(Sheet1!$A$3 =1, C255 &gt;= 10), "Not Available", IF(AND(Sheet1!$A$3 = 3, C255 &gt;= 10), "Not Available", IF(Sheet1!$A$3 = 4, " ", Sheet1!$A$3))))</f>
        <v/>
      </c>
      <c r="F255" s="61"/>
      <c r="G255" s="44" t="str">
        <f>IF(Sheet1!W224 = 0, " ", Sheet1!W224)</f>
        <v xml:space="preserve"> </v>
      </c>
      <c r="H255" s="44" t="str">
        <f>IF(Sheet1!W224 = 0, " ", IF(Sheet1!$E$3 = 21, Sheet1!W224, Sheet1!W224 - (Sheet1!W224  * (Sheet1!$E$3/100))))</f>
        <v xml:space="preserve"> </v>
      </c>
      <c r="J255" s="44" t="str">
        <f>IF(H255=" ","", (H255*Sheet1!$C$3))</f>
        <v/>
      </c>
    </row>
    <row r="256" spans="1:10" ht="22.5" customHeight="1">
      <c r="A256" s="45"/>
      <c r="B256" s="48"/>
      <c r="C256" s="46" t="str">
        <f>IF(B256 = "", "", IF(Sheet1!P223 = 0, " ", Sheet1!P223))</f>
        <v/>
      </c>
      <c r="D256" s="61"/>
      <c r="E256" s="46" t="str">
        <f>IF(B256 = "", "", IF(AND(Sheet1!$A$3 =1, C256 &gt;= 10), "Not Available", IF(AND(Sheet1!$A$3 = 3, C256 &gt;= 10), "Not Available", IF(Sheet1!$A$3 = 4, " ", Sheet1!$A$3))))</f>
        <v/>
      </c>
      <c r="F256" s="61"/>
      <c r="G256" s="44" t="str">
        <f>IF(Sheet1!W225 = 0, " ", Sheet1!W225)</f>
        <v xml:space="preserve"> </v>
      </c>
      <c r="H256" s="44" t="str">
        <f>IF(Sheet1!W225 = 0, " ", IF(Sheet1!$E$3 = 21, Sheet1!W225, Sheet1!W225 - (Sheet1!W225  * (Sheet1!$E$3/100))))</f>
        <v xml:space="preserve"> </v>
      </c>
      <c r="J256" s="44" t="str">
        <f>IF(H256=" ","", (H256*Sheet1!$C$3))</f>
        <v/>
      </c>
    </row>
    <row r="257" spans="1:10" ht="22.5" customHeight="1">
      <c r="A257" s="45"/>
      <c r="B257" s="48"/>
      <c r="C257" s="46" t="str">
        <f>IF(B257 = "", "", IF(Sheet1!P224 = 0, " ", Sheet1!P224))</f>
        <v/>
      </c>
      <c r="D257" s="61"/>
      <c r="E257" s="46" t="str">
        <f>IF(B257 = "", "", IF(AND(Sheet1!$A$3 =1, C257 &gt;= 10), "Not Available", IF(AND(Sheet1!$A$3 = 3, C257 &gt;= 10), "Not Available", IF(Sheet1!$A$3 = 4, " ", Sheet1!$A$3))))</f>
        <v/>
      </c>
      <c r="F257" s="61"/>
      <c r="G257" s="44" t="str">
        <f>IF(Sheet1!W226 = 0, " ", Sheet1!W226)</f>
        <v xml:space="preserve"> </v>
      </c>
      <c r="H257" s="44" t="str">
        <f>IF(Sheet1!W226 = 0, " ", IF(Sheet1!$E$3 = 21, Sheet1!W226, Sheet1!W226 - (Sheet1!W226  * (Sheet1!$E$3/100))))</f>
        <v xml:space="preserve"> </v>
      </c>
      <c r="J257" s="44" t="str">
        <f>IF(H257=" ","", (H257*Sheet1!$C$3))</f>
        <v/>
      </c>
    </row>
    <row r="258" spans="1:10" ht="22.5" customHeight="1">
      <c r="A258" s="45"/>
      <c r="B258" s="48"/>
      <c r="C258" s="46" t="str">
        <f>IF(B258 = "", "", IF(Sheet1!P225 = 0, " ", Sheet1!P225))</f>
        <v/>
      </c>
      <c r="D258" s="61"/>
      <c r="E258" s="46" t="str">
        <f>IF(B258 = "", "", IF(AND(Sheet1!$A$3 =1, C258 &gt;= 10), "Not Available", IF(AND(Sheet1!$A$3 = 3, C258 &gt;= 10), "Not Available", IF(Sheet1!$A$3 = 4, " ", Sheet1!$A$3))))</f>
        <v/>
      </c>
      <c r="F258" s="61"/>
      <c r="G258" s="44" t="str">
        <f>IF(Sheet1!W227 = 0, " ", Sheet1!W227)</f>
        <v xml:space="preserve"> </v>
      </c>
      <c r="H258" s="44" t="str">
        <f>IF(Sheet1!W227 = 0, " ", IF(Sheet1!$E$3 = 21, Sheet1!W227, Sheet1!W227 - (Sheet1!W227  * (Sheet1!$E$3/100))))</f>
        <v xml:space="preserve"> </v>
      </c>
      <c r="J258" s="44" t="str">
        <f>IF(H258=" ","", (H258*Sheet1!$C$3))</f>
        <v/>
      </c>
    </row>
    <row r="259" spans="1:10" ht="22.5" customHeight="1">
      <c r="A259" s="45"/>
      <c r="B259" s="48"/>
      <c r="C259" s="46" t="str">
        <f>IF(B259 = "", "", IF(Sheet1!P226 = 0, " ", Sheet1!P226))</f>
        <v/>
      </c>
      <c r="D259" s="61"/>
      <c r="E259" s="46" t="str">
        <f>IF(B259 = "", "", IF(AND(Sheet1!$A$3 =1, C259 &gt;= 10), "Not Available", IF(AND(Sheet1!$A$3 = 3, C259 &gt;= 10), "Not Available", IF(Sheet1!$A$3 = 4, " ", Sheet1!$A$3))))</f>
        <v/>
      </c>
      <c r="F259" s="61"/>
      <c r="G259" s="44" t="str">
        <f>IF(Sheet1!W228 = 0, " ", Sheet1!W228)</f>
        <v xml:space="preserve"> </v>
      </c>
      <c r="H259" s="44" t="str">
        <f>IF(Sheet1!W228 = 0, " ", IF(Sheet1!$E$3 = 21, Sheet1!W228, Sheet1!W228 - (Sheet1!W228  * (Sheet1!$E$3/100))))</f>
        <v xml:space="preserve"> </v>
      </c>
      <c r="J259" s="44" t="str">
        <f>IF(H259=" ","", (H259*Sheet1!$C$3))</f>
        <v/>
      </c>
    </row>
    <row r="260" spans="1:10" ht="22.5" customHeight="1">
      <c r="A260" s="45"/>
      <c r="B260" s="48"/>
      <c r="C260" s="46" t="str">
        <f>IF(B260 = "", "", IF(Sheet1!P227 = 0, " ", Sheet1!P227))</f>
        <v/>
      </c>
      <c r="D260" s="61"/>
      <c r="E260" s="46" t="str">
        <f>IF(B260 = "", "", IF(AND(Sheet1!$A$3 =1, C260 &gt;= 10), "Not Available", IF(AND(Sheet1!$A$3 = 3, C260 &gt;= 10), "Not Available", IF(Sheet1!$A$3 = 4, " ", Sheet1!$A$3))))</f>
        <v/>
      </c>
      <c r="F260" s="61"/>
      <c r="G260" s="44" t="str">
        <f>IF(Sheet1!W229 = 0, " ", Sheet1!W229)</f>
        <v xml:space="preserve"> </v>
      </c>
      <c r="H260" s="44" t="str">
        <f>IF(Sheet1!W229 = 0, " ", IF(Sheet1!$E$3 = 21, Sheet1!W229, Sheet1!W229 - (Sheet1!W229  * (Sheet1!$E$3/100))))</f>
        <v xml:space="preserve"> </v>
      </c>
      <c r="J260" s="44" t="str">
        <f>IF(H260=" ","", (H260*Sheet1!$C$3))</f>
        <v/>
      </c>
    </row>
    <row r="261" spans="1:10" ht="22.5" customHeight="1">
      <c r="A261" s="45"/>
      <c r="B261" s="48"/>
      <c r="C261" s="46" t="str">
        <f>IF(B261 = "", "", IF(Sheet1!P228 = 0, " ", Sheet1!P228))</f>
        <v/>
      </c>
      <c r="D261" s="61"/>
      <c r="E261" s="46" t="str">
        <f>IF(B261 = "", "", IF(AND(Sheet1!$A$3 =1, C261 &gt;= 10), "Not Available", IF(AND(Sheet1!$A$3 = 3, C261 &gt;= 10), "Not Available", IF(Sheet1!$A$3 = 4, " ", Sheet1!$A$3))))</f>
        <v/>
      </c>
      <c r="F261" s="61"/>
      <c r="G261" s="44" t="str">
        <f>IF(Sheet1!W230 = 0, " ", Sheet1!W230)</f>
        <v xml:space="preserve"> </v>
      </c>
      <c r="H261" s="44" t="str">
        <f>IF(Sheet1!W230 = 0, " ", IF(Sheet1!$E$3 = 21, Sheet1!W230, Sheet1!W230 - (Sheet1!W230  * (Sheet1!$E$3/100))))</f>
        <v xml:space="preserve"> </v>
      </c>
      <c r="J261" s="44" t="str">
        <f>IF(H261=" ","", (H261*Sheet1!$C$3))</f>
        <v/>
      </c>
    </row>
    <row r="262" spans="1:10" ht="22.5" customHeight="1">
      <c r="A262" s="45"/>
      <c r="B262" s="48"/>
      <c r="C262" s="46" t="str">
        <f>IF(B262 = "", "", IF(Sheet1!P229 = 0, " ", Sheet1!P229))</f>
        <v/>
      </c>
      <c r="D262" s="61"/>
      <c r="E262" s="46" t="str">
        <f>IF(B262 = "", "", IF(AND(Sheet1!$A$3 =1, C262 &gt;= 10), "Not Available", IF(AND(Sheet1!$A$3 = 3, C262 &gt;= 10), "Not Available", IF(Sheet1!$A$3 = 4, " ", Sheet1!$A$3))))</f>
        <v/>
      </c>
      <c r="F262" s="61"/>
      <c r="G262" s="44" t="str">
        <f>IF(Sheet1!W231 = 0, " ", Sheet1!W231)</f>
        <v xml:space="preserve"> </v>
      </c>
      <c r="H262" s="44" t="str">
        <f>IF(Sheet1!W231 = 0, " ", IF(Sheet1!$E$3 = 21, Sheet1!W231, Sheet1!W231 - (Sheet1!W231  * (Sheet1!$E$3/100))))</f>
        <v xml:space="preserve"> </v>
      </c>
      <c r="J262" s="44" t="str">
        <f>IF(H262=" ","", (H262*Sheet1!$C$3))</f>
        <v/>
      </c>
    </row>
    <row r="263" spans="1:10" ht="22.5" customHeight="1">
      <c r="A263" s="45"/>
      <c r="B263" s="48"/>
      <c r="C263" s="46" t="str">
        <f>IF(B263 = "", "", IF(Sheet1!P230 = 0, " ", Sheet1!P230))</f>
        <v/>
      </c>
      <c r="D263" s="61"/>
      <c r="E263" s="46" t="str">
        <f>IF(B263 = "", "", IF(AND(Sheet1!$A$3 =1, C263 &gt;= 10), "Not Available", IF(AND(Sheet1!$A$3 = 3, C263 &gt;= 10), "Not Available", IF(Sheet1!$A$3 = 4, " ", Sheet1!$A$3))))</f>
        <v/>
      </c>
      <c r="F263" s="61"/>
      <c r="G263" s="44" t="str">
        <f>IF(Sheet1!W232 = 0, " ", Sheet1!W232)</f>
        <v xml:space="preserve"> </v>
      </c>
      <c r="H263" s="44" t="str">
        <f>IF(Sheet1!W232 = 0, " ", IF(Sheet1!$E$3 = 21, Sheet1!W232, Sheet1!W232 - (Sheet1!W232  * (Sheet1!$E$3/100))))</f>
        <v xml:space="preserve"> </v>
      </c>
      <c r="J263" s="44" t="str">
        <f>IF(H263=" ","", (H263*Sheet1!$C$3))</f>
        <v/>
      </c>
    </row>
    <row r="264" spans="1:10" ht="22.5" customHeight="1">
      <c r="A264" s="45"/>
      <c r="B264" s="48"/>
      <c r="C264" s="46" t="str">
        <f>IF(B264 = "", "", IF(Sheet1!P231 = 0, " ", Sheet1!P231))</f>
        <v/>
      </c>
      <c r="D264" s="61"/>
      <c r="E264" s="46" t="str">
        <f>IF(B264 = "", "", IF(AND(Sheet1!$A$3 =1, C264 &gt;= 10), "Not Available", IF(AND(Sheet1!$A$3 = 3, C264 &gt;= 10), "Not Available", IF(Sheet1!$A$3 = 4, " ", Sheet1!$A$3))))</f>
        <v/>
      </c>
      <c r="F264" s="61"/>
      <c r="G264" s="44" t="str">
        <f>IF(Sheet1!W233 = 0, " ", Sheet1!W233)</f>
        <v xml:space="preserve"> </v>
      </c>
      <c r="H264" s="44" t="str">
        <f>IF(Sheet1!W233 = 0, " ", IF(Sheet1!$E$3 = 21, Sheet1!W233, Sheet1!W233 - (Sheet1!W233  * (Sheet1!$E$3/100))))</f>
        <v xml:space="preserve"> </v>
      </c>
      <c r="J264" s="44" t="str">
        <f>IF(H264=" ","", (H264*Sheet1!$C$3))</f>
        <v/>
      </c>
    </row>
    <row r="265" spans="1:10" ht="22.5" customHeight="1">
      <c r="A265" s="45"/>
      <c r="B265" s="48"/>
      <c r="C265" s="46" t="str">
        <f>IF(B265 = "", "", IF(Sheet1!P232 = 0, " ", Sheet1!P232))</f>
        <v/>
      </c>
      <c r="D265" s="61"/>
      <c r="E265" s="46" t="str">
        <f>IF(B265 = "", "", IF(AND(Sheet1!$A$3 =1, C265 &gt;= 10), "Not Available", IF(AND(Sheet1!$A$3 = 3, C265 &gt;= 10), "Not Available", IF(Sheet1!$A$3 = 4, " ", Sheet1!$A$3))))</f>
        <v/>
      </c>
      <c r="F265" s="61"/>
      <c r="G265" s="44" t="str">
        <f>IF(Sheet1!W234 = 0, " ", Sheet1!W234)</f>
        <v xml:space="preserve"> </v>
      </c>
      <c r="H265" s="44" t="str">
        <f>IF(Sheet1!W234 = 0, " ", IF(Sheet1!$E$3 = 21, Sheet1!W234, Sheet1!W234 - (Sheet1!W234  * (Sheet1!$E$3/100))))</f>
        <v xml:space="preserve"> </v>
      </c>
      <c r="J265" s="44" t="str">
        <f>IF(H265=" ","", (H265*Sheet1!$C$3))</f>
        <v/>
      </c>
    </row>
    <row r="266" spans="1:10" ht="22.5" customHeight="1">
      <c r="A266" s="45"/>
      <c r="B266" s="48"/>
      <c r="C266" s="46" t="str">
        <f>IF(B266 = "", "", IF(Sheet1!P233 = 0, " ", Sheet1!P233))</f>
        <v/>
      </c>
      <c r="D266" s="61"/>
      <c r="E266" s="46" t="str">
        <f>IF(B266 = "", "", IF(AND(Sheet1!$A$3 =1, C266 &gt;= 10), "Not Available", IF(AND(Sheet1!$A$3 = 3, C266 &gt;= 10), "Not Available", IF(Sheet1!$A$3 = 4, " ", Sheet1!$A$3))))</f>
        <v/>
      </c>
      <c r="F266" s="61"/>
      <c r="G266" s="44" t="str">
        <f>IF(Sheet1!W235 = 0, " ", Sheet1!W235)</f>
        <v xml:space="preserve"> </v>
      </c>
      <c r="H266" s="44" t="str">
        <f>IF(Sheet1!W235 = 0, " ", IF(Sheet1!$E$3 = 21, Sheet1!W235, Sheet1!W235 - (Sheet1!W235  * (Sheet1!$E$3/100))))</f>
        <v xml:space="preserve"> </v>
      </c>
      <c r="J266" s="44" t="str">
        <f>IF(H266=" ","", (H266*Sheet1!$C$3))</f>
        <v/>
      </c>
    </row>
    <row r="267" spans="1:10" ht="22.5" customHeight="1">
      <c r="A267" s="45"/>
      <c r="B267" s="48"/>
      <c r="C267" s="46" t="str">
        <f>IF(B267 = "", "", IF(Sheet1!P234 = 0, " ", Sheet1!P234))</f>
        <v/>
      </c>
      <c r="D267" s="61"/>
      <c r="E267" s="46" t="str">
        <f>IF(B267 = "", "", IF(AND(Sheet1!$A$3 =1, C267 &gt;= 10), "Not Available", IF(AND(Sheet1!$A$3 = 3, C267 &gt;= 10), "Not Available", IF(Sheet1!$A$3 = 4, " ", Sheet1!$A$3))))</f>
        <v/>
      </c>
      <c r="F267" s="61"/>
      <c r="G267" s="44" t="str">
        <f>IF(Sheet1!W236 = 0, " ", Sheet1!W236)</f>
        <v xml:space="preserve"> </v>
      </c>
      <c r="H267" s="44" t="str">
        <f>IF(Sheet1!W236 = 0, " ", IF(Sheet1!$E$3 = 21, Sheet1!W236, Sheet1!W236 - (Sheet1!W236  * (Sheet1!$E$3/100))))</f>
        <v xml:space="preserve"> </v>
      </c>
      <c r="J267" s="44" t="str">
        <f>IF(H267=" ","", (H267*Sheet1!$C$3))</f>
        <v/>
      </c>
    </row>
    <row r="268" spans="1:10" ht="22.5" customHeight="1">
      <c r="A268" s="45"/>
      <c r="B268" s="48"/>
      <c r="C268" s="46" t="str">
        <f>IF(B268 = "", "", IF(Sheet1!P235 = 0, " ", Sheet1!P235))</f>
        <v/>
      </c>
      <c r="D268" s="61"/>
      <c r="E268" s="46" t="str">
        <f>IF(B268 = "", "", IF(AND(Sheet1!$A$3 =1, C268 &gt;= 10), "Not Available", IF(AND(Sheet1!$A$3 = 3, C268 &gt;= 10), "Not Available", IF(Sheet1!$A$3 = 4, " ", Sheet1!$A$3))))</f>
        <v/>
      </c>
      <c r="F268" s="61"/>
      <c r="G268" s="44" t="str">
        <f>IF(Sheet1!W237 = 0, " ", Sheet1!W237)</f>
        <v xml:space="preserve"> </v>
      </c>
      <c r="H268" s="44" t="str">
        <f>IF(Sheet1!W237 = 0, " ", IF(Sheet1!$E$3 = 21, Sheet1!W237, Sheet1!W237 - (Sheet1!W237  * (Sheet1!$E$3/100))))</f>
        <v xml:space="preserve"> </v>
      </c>
      <c r="J268" s="44" t="str">
        <f>IF(H268=" ","", (H268*Sheet1!$C$3))</f>
        <v/>
      </c>
    </row>
    <row r="269" spans="1:10" ht="22.5" customHeight="1">
      <c r="A269" s="45"/>
      <c r="B269" s="48"/>
      <c r="C269" s="46" t="str">
        <f>IF(B269 = "", "", IF(Sheet1!P236 = 0, " ", Sheet1!P236))</f>
        <v/>
      </c>
      <c r="D269" s="61"/>
      <c r="E269" s="46" t="str">
        <f>IF(B269 = "", "", IF(AND(Sheet1!$A$3 =1, C269 &gt;= 10), "Not Available", IF(AND(Sheet1!$A$3 = 3, C269 &gt;= 10), "Not Available", IF(Sheet1!$A$3 = 4, " ", Sheet1!$A$3))))</f>
        <v/>
      </c>
      <c r="F269" s="61"/>
      <c r="G269" s="44" t="str">
        <f>IF(Sheet1!W238 = 0, " ", Sheet1!W238)</f>
        <v xml:space="preserve"> </v>
      </c>
      <c r="H269" s="44" t="str">
        <f>IF(Sheet1!W238 = 0, " ", IF(Sheet1!$E$3 = 21, Sheet1!W238, Sheet1!W238 - (Sheet1!W238  * (Sheet1!$E$3/100))))</f>
        <v xml:space="preserve"> </v>
      </c>
      <c r="J269" s="44" t="str">
        <f>IF(H269=" ","", (H269*Sheet1!$C$3))</f>
        <v/>
      </c>
    </row>
    <row r="270" spans="1:10" ht="22.5" customHeight="1">
      <c r="A270" s="45"/>
      <c r="B270" s="48"/>
      <c r="C270" s="46" t="str">
        <f>IF(B270 = "", "", IF(Sheet1!P237 = 0, " ", Sheet1!P237))</f>
        <v/>
      </c>
      <c r="D270" s="61"/>
      <c r="E270" s="46" t="str">
        <f>IF(B270 = "", "", IF(AND(Sheet1!$A$3 =1, C270 &gt;= 10), "Not Available", IF(AND(Sheet1!$A$3 = 3, C270 &gt;= 10), "Not Available", IF(Sheet1!$A$3 = 4, " ", Sheet1!$A$3))))</f>
        <v/>
      </c>
      <c r="F270" s="61"/>
      <c r="G270" s="44" t="str">
        <f>IF(Sheet1!W239 = 0, " ", Sheet1!W239)</f>
        <v xml:space="preserve"> </v>
      </c>
      <c r="H270" s="44" t="str">
        <f>IF(Sheet1!W239 = 0, " ", IF(Sheet1!$E$3 = 21, Sheet1!W239, Sheet1!W239 - (Sheet1!W239  * (Sheet1!$E$3/100))))</f>
        <v xml:space="preserve"> </v>
      </c>
      <c r="J270" s="44" t="str">
        <f>IF(H270=" ","", (H270*Sheet1!$C$3))</f>
        <v/>
      </c>
    </row>
    <row r="271" spans="1:10" ht="22.5" customHeight="1">
      <c r="A271" s="45"/>
      <c r="B271" s="48"/>
      <c r="C271" s="46" t="str">
        <f>IF(B271 = "", "", IF(Sheet1!P238 = 0, " ", Sheet1!P238))</f>
        <v/>
      </c>
      <c r="D271" s="61"/>
      <c r="E271" s="46" t="str">
        <f>IF(B271 = "", "", IF(AND(Sheet1!$A$3 =1, C271 &gt;= 10), "Not Available", IF(AND(Sheet1!$A$3 = 3, C271 &gt;= 10), "Not Available", IF(Sheet1!$A$3 = 4, " ", Sheet1!$A$3))))</f>
        <v/>
      </c>
      <c r="F271" s="61"/>
      <c r="G271" s="44" t="str">
        <f>IF(Sheet1!W240 = 0, " ", Sheet1!W240)</f>
        <v xml:space="preserve"> </v>
      </c>
      <c r="H271" s="44" t="str">
        <f>IF(Sheet1!W240 = 0, " ", IF(Sheet1!$E$3 = 21, Sheet1!W240, Sheet1!W240 - (Sheet1!W240  * (Sheet1!$E$3/100))))</f>
        <v xml:space="preserve"> </v>
      </c>
      <c r="J271" s="44" t="str">
        <f>IF(H271=" ","", (H271*Sheet1!$C$3))</f>
        <v/>
      </c>
    </row>
    <row r="272" spans="1:10" ht="22.5" customHeight="1">
      <c r="A272" s="45"/>
      <c r="B272" s="48"/>
      <c r="C272" s="46" t="str">
        <f>IF(B272 = "", "", IF(Sheet1!P239 = 0, " ", Sheet1!P239))</f>
        <v/>
      </c>
      <c r="D272" s="61"/>
      <c r="E272" s="46" t="str">
        <f>IF(B272 = "", "", IF(AND(Sheet1!$A$3 =1, C272 &gt;= 10), "Not Available", IF(AND(Sheet1!$A$3 = 3, C272 &gt;= 10), "Not Available", IF(Sheet1!$A$3 = 4, " ", Sheet1!$A$3))))</f>
        <v/>
      </c>
      <c r="F272" s="61"/>
      <c r="G272" s="44" t="str">
        <f>IF(Sheet1!W241 = 0, " ", Sheet1!W241)</f>
        <v xml:space="preserve"> </v>
      </c>
      <c r="H272" s="44" t="str">
        <f>IF(Sheet1!W241 = 0, " ", IF(Sheet1!$E$3 = 21, Sheet1!W241, Sheet1!W241 - (Sheet1!W241  * (Sheet1!$E$3/100))))</f>
        <v xml:space="preserve"> </v>
      </c>
      <c r="J272" s="44" t="str">
        <f>IF(H272=" ","", (H272*Sheet1!$C$3))</f>
        <v/>
      </c>
    </row>
    <row r="273" spans="1:10" ht="22.5" customHeight="1">
      <c r="A273" s="45"/>
      <c r="B273" s="48"/>
      <c r="C273" s="46" t="str">
        <f>IF(B273 = "", "", IF(Sheet1!P240 = 0, " ", Sheet1!P240))</f>
        <v/>
      </c>
      <c r="D273" s="61"/>
      <c r="E273" s="46" t="str">
        <f>IF(B273 = "", "", IF(AND(Sheet1!$A$3 =1, C273 &gt;= 10), "Not Available", IF(AND(Sheet1!$A$3 = 3, C273 &gt;= 10), "Not Available", IF(Sheet1!$A$3 = 4, " ", Sheet1!$A$3))))</f>
        <v/>
      </c>
      <c r="F273" s="61"/>
      <c r="G273" s="44" t="str">
        <f>IF(Sheet1!W242 = 0, " ", Sheet1!W242)</f>
        <v xml:space="preserve"> </v>
      </c>
      <c r="H273" s="44" t="str">
        <f>IF(Sheet1!W242 = 0, " ", IF(Sheet1!$E$3 = 21, Sheet1!W242, Sheet1!W242 - (Sheet1!W242  * (Sheet1!$E$3/100))))</f>
        <v xml:space="preserve"> </v>
      </c>
      <c r="J273" s="44" t="str">
        <f>IF(H273=" ","", (H273*Sheet1!$C$3))</f>
        <v/>
      </c>
    </row>
    <row r="274" spans="1:10" ht="22.5" customHeight="1">
      <c r="A274" s="45"/>
      <c r="B274" s="48"/>
      <c r="C274" s="46" t="str">
        <f>IF(B274 = "", "", IF(Sheet1!P241 = 0, " ", Sheet1!P241))</f>
        <v/>
      </c>
      <c r="D274" s="61"/>
      <c r="E274" s="46" t="str">
        <f>IF(B274 = "", "", IF(AND(Sheet1!$A$3 =1, C274 &gt;= 10), "Not Available", IF(AND(Sheet1!$A$3 = 3, C274 &gt;= 10), "Not Available", IF(Sheet1!$A$3 = 4, " ", Sheet1!$A$3))))</f>
        <v/>
      </c>
      <c r="F274" s="61"/>
      <c r="G274" s="44" t="str">
        <f>IF(Sheet1!W243 = 0, " ", Sheet1!W243)</f>
        <v xml:space="preserve"> </v>
      </c>
      <c r="H274" s="44" t="str">
        <f>IF(Sheet1!W243 = 0, " ", IF(Sheet1!$E$3 = 21, Sheet1!W243, Sheet1!W243 - (Sheet1!W243  * (Sheet1!$E$3/100))))</f>
        <v xml:space="preserve"> </v>
      </c>
      <c r="J274" s="44" t="str">
        <f>IF(H274=" ","", (H274*Sheet1!$C$3))</f>
        <v/>
      </c>
    </row>
    <row r="275" spans="1:10" ht="22.5" customHeight="1">
      <c r="A275" s="45"/>
      <c r="B275" s="48"/>
      <c r="C275" s="46" t="str">
        <f>IF(B275 = "", "", IF(Sheet1!P242 = 0, " ", Sheet1!P242))</f>
        <v/>
      </c>
      <c r="D275" s="61"/>
      <c r="E275" s="46" t="str">
        <f>IF(B275 = "", "", IF(AND(Sheet1!$A$3 =1, C275 &gt;= 10), "Not Available", IF(AND(Sheet1!$A$3 = 3, C275 &gt;= 10), "Not Available", IF(Sheet1!$A$3 = 4, " ", Sheet1!$A$3))))</f>
        <v/>
      </c>
      <c r="F275" s="61"/>
      <c r="G275" s="44" t="str">
        <f>IF(Sheet1!W244 = 0, " ", Sheet1!W244)</f>
        <v xml:space="preserve"> </v>
      </c>
      <c r="H275" s="44" t="str">
        <f>IF(Sheet1!W244 = 0, " ", IF(Sheet1!$E$3 = 21, Sheet1!W244, Sheet1!W244 - (Sheet1!W244  * (Sheet1!$E$3/100))))</f>
        <v xml:space="preserve"> </v>
      </c>
      <c r="J275" s="44" t="str">
        <f>IF(H275=" ","", (H275*Sheet1!$C$3))</f>
        <v/>
      </c>
    </row>
    <row r="276" spans="1:10" ht="22.5" customHeight="1">
      <c r="A276" s="45"/>
      <c r="B276" s="48"/>
      <c r="C276" s="46" t="str">
        <f>IF(B276 = "", "", IF(Sheet1!P243 = 0, " ", Sheet1!P243))</f>
        <v/>
      </c>
      <c r="D276" s="61"/>
      <c r="E276" s="46" t="str">
        <f>IF(B276 = "", "", IF(AND(Sheet1!$A$3 =1, C276 &gt;= 10), "Not Available", IF(AND(Sheet1!$A$3 = 3, C276 &gt;= 10), "Not Available", IF(Sheet1!$A$3 = 4, " ", Sheet1!$A$3))))</f>
        <v/>
      </c>
      <c r="F276" s="61"/>
      <c r="G276" s="44" t="str">
        <f>IF(Sheet1!W245 = 0, " ", Sheet1!W245)</f>
        <v xml:space="preserve"> </v>
      </c>
      <c r="H276" s="44" t="str">
        <f>IF(Sheet1!W245 = 0, " ", IF(Sheet1!$E$3 = 21, Sheet1!W245, Sheet1!W245 - (Sheet1!W245  * (Sheet1!$E$3/100))))</f>
        <v xml:space="preserve"> </v>
      </c>
      <c r="J276" s="44" t="str">
        <f>IF(H276=" ","", (H276*Sheet1!$C$3))</f>
        <v/>
      </c>
    </row>
    <row r="277" spans="1:10" ht="22.5" customHeight="1">
      <c r="A277" s="45"/>
      <c r="B277" s="48"/>
      <c r="C277" s="46" t="str">
        <f>IF(B277 = "", "", IF(Sheet1!P244 = 0, " ", Sheet1!P244))</f>
        <v/>
      </c>
      <c r="D277" s="61"/>
      <c r="E277" s="46" t="str">
        <f>IF(B277 = "", "", IF(AND(Sheet1!$A$3 =1, C277 &gt;= 10), "Not Available", IF(AND(Sheet1!$A$3 = 3, C277 &gt;= 10), "Not Available", IF(Sheet1!$A$3 = 4, " ", Sheet1!$A$3))))</f>
        <v/>
      </c>
      <c r="F277" s="61"/>
      <c r="G277" s="44" t="str">
        <f>IF(Sheet1!W246 = 0, " ", Sheet1!W246)</f>
        <v xml:space="preserve"> </v>
      </c>
      <c r="H277" s="44" t="str">
        <f>IF(Sheet1!W246 = 0, " ", IF(Sheet1!$E$3 = 21, Sheet1!W246, Sheet1!W246 - (Sheet1!W246  * (Sheet1!$E$3/100))))</f>
        <v xml:space="preserve"> </v>
      </c>
      <c r="J277" s="44" t="str">
        <f>IF(H277=" ","", (H277*Sheet1!$C$3))</f>
        <v/>
      </c>
    </row>
    <row r="278" spans="1:10" ht="22.5" customHeight="1">
      <c r="A278" s="45"/>
      <c r="B278" s="48"/>
      <c r="C278" s="46" t="str">
        <f>IF(B278 = "", "", IF(Sheet1!P245 = 0, " ", Sheet1!P245))</f>
        <v/>
      </c>
      <c r="D278" s="61"/>
      <c r="E278" s="46" t="str">
        <f>IF(B278 = "", "", IF(AND(Sheet1!$A$3 =1, C278 &gt;= 10), "Not Available", IF(AND(Sheet1!$A$3 = 3, C278 &gt;= 10), "Not Available", IF(Sheet1!$A$3 = 4, " ", Sheet1!$A$3))))</f>
        <v/>
      </c>
      <c r="F278" s="61"/>
      <c r="G278" s="44" t="str">
        <f>IF(Sheet1!W247 = 0, " ", Sheet1!W247)</f>
        <v xml:space="preserve"> </v>
      </c>
      <c r="H278" s="44" t="str">
        <f>IF(Sheet1!W247 = 0, " ", IF(Sheet1!$E$3 = 21, Sheet1!W247, Sheet1!W247 - (Sheet1!W247  * (Sheet1!$E$3/100))))</f>
        <v xml:space="preserve"> </v>
      </c>
      <c r="J278" s="44" t="str">
        <f>IF(H278=" ","", (H278*Sheet1!$C$3))</f>
        <v/>
      </c>
    </row>
    <row r="279" spans="1:10" ht="22.5" customHeight="1">
      <c r="A279" s="45"/>
      <c r="B279" s="48"/>
      <c r="C279" s="46" t="str">
        <f>IF(B279 = "", "", IF(Sheet1!P246 = 0, " ", Sheet1!P246))</f>
        <v/>
      </c>
      <c r="D279" s="61"/>
      <c r="E279" s="46" t="str">
        <f>IF(B279 = "", "", IF(AND(Sheet1!$A$3 =1, C279 &gt;= 10), "Not Available", IF(AND(Sheet1!$A$3 = 3, C279 &gt;= 10), "Not Available", IF(Sheet1!$A$3 = 4, " ", Sheet1!$A$3))))</f>
        <v/>
      </c>
      <c r="F279" s="61"/>
      <c r="G279" s="44" t="str">
        <f>IF(Sheet1!W248 = 0, " ", Sheet1!W248)</f>
        <v xml:space="preserve"> </v>
      </c>
      <c r="H279" s="44" t="str">
        <f>IF(Sheet1!W248 = 0, " ", IF(Sheet1!$E$3 = 21, Sheet1!W248, Sheet1!W248 - (Sheet1!W248  * (Sheet1!$E$3/100))))</f>
        <v xml:space="preserve"> </v>
      </c>
      <c r="J279" s="44" t="str">
        <f>IF(H279=" ","", (H279*Sheet1!$C$3))</f>
        <v/>
      </c>
    </row>
    <row r="280" spans="1:10" ht="22.5" customHeight="1">
      <c r="A280" s="45"/>
      <c r="B280" s="48"/>
      <c r="C280" s="46" t="str">
        <f>IF(B280 = "", "", IF(Sheet1!P247 = 0, " ", Sheet1!P247))</f>
        <v/>
      </c>
      <c r="D280" s="61"/>
      <c r="E280" s="46" t="str">
        <f>IF(B280 = "", "", IF(AND(Sheet1!$A$3 =1, C280 &gt;= 10), "Not Available", IF(AND(Sheet1!$A$3 = 3, C280 &gt;= 10), "Not Available", IF(Sheet1!$A$3 = 4, " ", Sheet1!$A$3))))</f>
        <v/>
      </c>
      <c r="F280" s="61"/>
      <c r="G280" s="44" t="str">
        <f>IF(Sheet1!W249 = 0, " ", Sheet1!W249)</f>
        <v xml:space="preserve"> </v>
      </c>
      <c r="H280" s="44" t="str">
        <f>IF(Sheet1!W249 = 0, " ", IF(Sheet1!$E$3 = 21, Sheet1!W249, Sheet1!W249 - (Sheet1!W249  * (Sheet1!$E$3/100))))</f>
        <v xml:space="preserve"> </v>
      </c>
      <c r="J280" s="44" t="str">
        <f>IF(H280=" ","", (H280*Sheet1!$C$3))</f>
        <v/>
      </c>
    </row>
    <row r="281" spans="1:10" ht="22.5" customHeight="1">
      <c r="A281" s="45"/>
      <c r="B281" s="48"/>
      <c r="C281" s="46" t="str">
        <f>IF(B281 = "", "", IF(Sheet1!P248 = 0, " ", Sheet1!P248))</f>
        <v/>
      </c>
      <c r="D281" s="61"/>
      <c r="E281" s="46" t="str">
        <f>IF(B281 = "", "", IF(AND(Sheet1!$A$3 =1, C281 &gt;= 10), "Not Available", IF(AND(Sheet1!$A$3 = 3, C281 &gt;= 10), "Not Available", IF(Sheet1!$A$3 = 4, " ", Sheet1!$A$3))))</f>
        <v/>
      </c>
      <c r="F281" s="61"/>
      <c r="G281" s="44" t="str">
        <f>IF(Sheet1!W250 = 0, " ", Sheet1!W250)</f>
        <v xml:space="preserve"> </v>
      </c>
      <c r="H281" s="44" t="str">
        <f>IF(Sheet1!W250 = 0, " ", IF(Sheet1!$E$3 = 21, Sheet1!W250, Sheet1!W250 - (Sheet1!W250  * (Sheet1!$E$3/100))))</f>
        <v xml:space="preserve"> </v>
      </c>
      <c r="J281" s="44" t="str">
        <f>IF(H281=" ","", (H281*Sheet1!$C$3))</f>
        <v/>
      </c>
    </row>
    <row r="282" spans="1:10" ht="22.5" customHeight="1">
      <c r="A282" s="45"/>
      <c r="B282" s="48"/>
      <c r="C282" s="46" t="str">
        <f>IF(B282 = "", "", IF(Sheet1!P249 = 0, " ", Sheet1!P249))</f>
        <v/>
      </c>
      <c r="D282" s="61"/>
      <c r="E282" s="46" t="str">
        <f>IF(B282 = "", "", IF(AND(Sheet1!$A$3 =1, C282 &gt;= 10), "Not Available", IF(AND(Sheet1!$A$3 = 3, C282 &gt;= 10), "Not Available", IF(Sheet1!$A$3 = 4, " ", Sheet1!$A$3))))</f>
        <v/>
      </c>
      <c r="F282" s="61"/>
      <c r="G282" s="44" t="str">
        <f>IF(Sheet1!W251 = 0, " ", Sheet1!W251)</f>
        <v xml:space="preserve"> </v>
      </c>
      <c r="H282" s="44" t="str">
        <f>IF(Sheet1!W251 = 0, " ", IF(Sheet1!$E$3 = 21, Sheet1!W251, Sheet1!W251 - (Sheet1!W251  * (Sheet1!$E$3/100))))</f>
        <v xml:space="preserve"> </v>
      </c>
      <c r="J282" s="44" t="str">
        <f>IF(H282=" ","", (H282*Sheet1!$C$3))</f>
        <v/>
      </c>
    </row>
    <row r="283" spans="1:10" ht="22.5" customHeight="1">
      <c r="A283" s="45"/>
      <c r="B283" s="48"/>
      <c r="C283" s="46" t="str">
        <f>IF(B283 = "", "", IF(Sheet1!P250 = 0, " ", Sheet1!P250))</f>
        <v/>
      </c>
      <c r="D283" s="61"/>
      <c r="E283" s="46" t="str">
        <f>IF(B283 = "", "", IF(AND(Sheet1!$A$3 =1, C283 &gt;= 10), "Not Available", IF(AND(Sheet1!$A$3 = 3, C283 &gt;= 10), "Not Available", IF(Sheet1!$A$3 = 4, " ", Sheet1!$A$3))))</f>
        <v/>
      </c>
      <c r="F283" s="61"/>
      <c r="G283" s="44" t="str">
        <f>IF(Sheet1!W252 = 0, " ", Sheet1!W252)</f>
        <v xml:space="preserve"> </v>
      </c>
      <c r="H283" s="44" t="str">
        <f>IF(Sheet1!W252 = 0, " ", IF(Sheet1!$E$3 = 21, Sheet1!W252, Sheet1!W252 - (Sheet1!W252  * (Sheet1!$E$3/100))))</f>
        <v xml:space="preserve"> </v>
      </c>
      <c r="J283" s="44" t="str">
        <f>IF(H283=" ","", (H283*Sheet1!$C$3))</f>
        <v/>
      </c>
    </row>
    <row r="284" spans="1:10" ht="22.5" customHeight="1">
      <c r="A284" s="45"/>
      <c r="B284" s="48"/>
      <c r="C284" s="46" t="str">
        <f>IF(B284 = "", "", IF(Sheet1!P251 = 0, " ", Sheet1!P251))</f>
        <v/>
      </c>
      <c r="D284" s="61"/>
      <c r="E284" s="46" t="str">
        <f>IF(B284 = "", "", IF(AND(Sheet1!$A$3 =1, C284 &gt;= 10), "Not Available", IF(AND(Sheet1!$A$3 = 3, C284 &gt;= 10), "Not Available", IF(Sheet1!$A$3 = 4, " ", Sheet1!$A$3))))</f>
        <v/>
      </c>
      <c r="F284" s="61"/>
      <c r="G284" s="44" t="str">
        <f>IF(Sheet1!W253 = 0, " ", Sheet1!W253)</f>
        <v xml:space="preserve"> </v>
      </c>
      <c r="H284" s="44" t="str">
        <f>IF(Sheet1!W253 = 0, " ", IF(Sheet1!$E$3 = 21, Sheet1!W253, Sheet1!W253 - (Sheet1!W253  * (Sheet1!$E$3/100))))</f>
        <v xml:space="preserve"> </v>
      </c>
      <c r="J284" s="44" t="str">
        <f>IF(H284=" ","", (H284*Sheet1!$C$3))</f>
        <v/>
      </c>
    </row>
    <row r="285" spans="1:10" ht="22.5" customHeight="1">
      <c r="A285" s="45"/>
      <c r="B285" s="48"/>
      <c r="C285" s="46" t="str">
        <f>IF(B285 = "", "", IF(Sheet1!P252 = 0, " ", Sheet1!P252))</f>
        <v/>
      </c>
      <c r="D285" s="61"/>
      <c r="E285" s="46" t="str">
        <f>IF(B285 = "", "", IF(AND(Sheet1!$A$3 =1, C285 &gt;= 10), "Not Available", IF(AND(Sheet1!$A$3 = 3, C285 &gt;= 10), "Not Available", IF(Sheet1!$A$3 = 4, " ", Sheet1!$A$3))))</f>
        <v/>
      </c>
      <c r="F285" s="61"/>
      <c r="G285" s="44" t="str">
        <f>IF(Sheet1!W254 = 0, " ", Sheet1!W254)</f>
        <v xml:space="preserve"> </v>
      </c>
      <c r="H285" s="44" t="str">
        <f>IF(Sheet1!W254 = 0, " ", IF(Sheet1!$E$3 = 21, Sheet1!W254, Sheet1!W254 - (Sheet1!W254  * (Sheet1!$E$3/100))))</f>
        <v xml:space="preserve"> </v>
      </c>
      <c r="J285" s="44" t="str">
        <f>IF(H285=" ","", (H285*Sheet1!$C$3))</f>
        <v/>
      </c>
    </row>
    <row r="286" spans="1:10" ht="22.5" customHeight="1">
      <c r="A286" s="45"/>
      <c r="B286" s="48"/>
      <c r="C286" s="46" t="str">
        <f>IF(B286 = "", "", IF(Sheet1!P253 = 0, " ", Sheet1!P253))</f>
        <v/>
      </c>
      <c r="D286" s="61"/>
      <c r="E286" s="46" t="str">
        <f>IF(B286 = "", "", IF(AND(Sheet1!$A$3 =1, C286 &gt;= 10), "Not Available", IF(AND(Sheet1!$A$3 = 3, C286 &gt;= 10), "Not Available", IF(Sheet1!$A$3 = 4, " ", Sheet1!$A$3))))</f>
        <v/>
      </c>
      <c r="F286" s="61"/>
      <c r="G286" s="44" t="str">
        <f>IF(Sheet1!W255 = 0, " ", Sheet1!W255)</f>
        <v xml:space="preserve"> </v>
      </c>
      <c r="H286" s="44" t="str">
        <f>IF(Sheet1!W255 = 0, " ", IF(Sheet1!$E$3 = 21, Sheet1!W255, Sheet1!W255 - (Sheet1!W255  * (Sheet1!$E$3/100))))</f>
        <v xml:space="preserve"> </v>
      </c>
      <c r="J286" s="44" t="str">
        <f>IF(H286=" ","", (H286*Sheet1!$C$3))</f>
        <v/>
      </c>
    </row>
    <row r="287" spans="1:10" ht="22.5" customHeight="1">
      <c r="A287" s="45"/>
      <c r="B287" s="48"/>
      <c r="C287" s="46" t="str">
        <f>IF(B287 = "", "", IF(Sheet1!P254 = 0, " ", Sheet1!P254))</f>
        <v/>
      </c>
      <c r="D287" s="61"/>
      <c r="E287" s="46" t="str">
        <f>IF(B287 = "", "", IF(AND(Sheet1!$A$3 =1, C287 &gt;= 10), "Not Available", IF(AND(Sheet1!$A$3 = 3, C287 &gt;= 10), "Not Available", IF(Sheet1!$A$3 = 4, " ", Sheet1!$A$3))))</f>
        <v/>
      </c>
      <c r="F287" s="61"/>
      <c r="G287" s="44" t="str">
        <f>IF(Sheet1!W256 = 0, " ", Sheet1!W256)</f>
        <v xml:space="preserve"> </v>
      </c>
      <c r="H287" s="44" t="str">
        <f>IF(Sheet1!W256 = 0, " ", IF(Sheet1!$E$3 = 21, Sheet1!W256, Sheet1!W256 - (Sheet1!W256  * (Sheet1!$E$3/100))))</f>
        <v xml:space="preserve"> </v>
      </c>
      <c r="J287" s="44" t="str">
        <f>IF(H287=" ","", (H287*Sheet1!$C$3))</f>
        <v/>
      </c>
    </row>
    <row r="288" spans="1:10" ht="22.5" customHeight="1">
      <c r="A288" s="45"/>
      <c r="B288" s="48"/>
      <c r="C288" s="46" t="str">
        <f>IF(B288 = "", "", IF(Sheet1!P255 = 0, " ", Sheet1!P255))</f>
        <v/>
      </c>
      <c r="D288" s="61"/>
      <c r="E288" s="46" t="str">
        <f>IF(B288 = "", "", IF(AND(Sheet1!$A$3 =1, C288 &gt;= 10), "Not Available", IF(AND(Sheet1!$A$3 = 3, C288 &gt;= 10), "Not Available", IF(Sheet1!$A$3 = 4, " ", Sheet1!$A$3))))</f>
        <v/>
      </c>
      <c r="F288" s="61"/>
      <c r="G288" s="44" t="str">
        <f>IF(Sheet1!W257 = 0, " ", Sheet1!W257)</f>
        <v xml:space="preserve"> </v>
      </c>
      <c r="H288" s="44" t="str">
        <f>IF(Sheet1!W257 = 0, " ", IF(Sheet1!$E$3 = 21, Sheet1!W257, Sheet1!W257 - (Sheet1!W257  * (Sheet1!$E$3/100))))</f>
        <v xml:space="preserve"> </v>
      </c>
      <c r="J288" s="44" t="str">
        <f>IF(H288=" ","", (H288*Sheet1!$C$3))</f>
        <v/>
      </c>
    </row>
    <row r="289" spans="1:10" ht="22.5" customHeight="1">
      <c r="A289" s="45"/>
      <c r="B289" s="48"/>
      <c r="C289" s="46" t="str">
        <f>IF(B289 = "", "", IF(Sheet1!P256 = 0, " ", Sheet1!P256))</f>
        <v/>
      </c>
      <c r="D289" s="61"/>
      <c r="E289" s="46" t="str">
        <f>IF(B289 = "", "", IF(AND(Sheet1!$A$3 =1, C289 &gt;= 10), "Not Available", IF(AND(Sheet1!$A$3 = 3, C289 &gt;= 10), "Not Available", IF(Sheet1!$A$3 = 4, " ", Sheet1!$A$3))))</f>
        <v/>
      </c>
      <c r="F289" s="61"/>
      <c r="G289" s="44" t="str">
        <f>IF(Sheet1!W258 = 0, " ", Sheet1!W258)</f>
        <v xml:space="preserve"> </v>
      </c>
      <c r="H289" s="44" t="str">
        <f>IF(Sheet1!W258 = 0, " ", IF(Sheet1!$E$3 = 21, Sheet1!W258, Sheet1!W258 - (Sheet1!W258  * (Sheet1!$E$3/100))))</f>
        <v xml:space="preserve"> </v>
      </c>
      <c r="J289" s="44" t="str">
        <f>IF(H289=" ","", (H289*Sheet1!$C$3))</f>
        <v/>
      </c>
    </row>
    <row r="290" spans="1:10" ht="22.5" customHeight="1">
      <c r="A290" s="45"/>
      <c r="B290" s="48"/>
      <c r="C290" s="46" t="str">
        <f>IF(B290 = "", "", IF(Sheet1!P257 = 0, " ", Sheet1!P257))</f>
        <v/>
      </c>
      <c r="D290" s="61"/>
      <c r="E290" s="46" t="str">
        <f>IF(B290 = "", "", IF(AND(Sheet1!$A$3 =1, C290 &gt;= 10), "Not Available", IF(AND(Sheet1!$A$3 = 3, C290 &gt;= 10), "Not Available", IF(Sheet1!$A$3 = 4, " ", Sheet1!$A$3))))</f>
        <v/>
      </c>
      <c r="F290" s="61"/>
      <c r="G290" s="44" t="str">
        <f>IF(Sheet1!W259 = 0, " ", Sheet1!W259)</f>
        <v xml:space="preserve"> </v>
      </c>
      <c r="H290" s="44" t="str">
        <f>IF(Sheet1!W259 = 0, " ", IF(Sheet1!$E$3 = 21, Sheet1!W259, Sheet1!W259 - (Sheet1!W259  * (Sheet1!$E$3/100))))</f>
        <v xml:space="preserve"> </v>
      </c>
      <c r="J290" s="44" t="str">
        <f>IF(H290=" ","", (H290*Sheet1!$C$3))</f>
        <v/>
      </c>
    </row>
    <row r="291" spans="1:10" ht="22.5" customHeight="1">
      <c r="A291" s="45"/>
      <c r="B291" s="48"/>
      <c r="C291" s="46" t="str">
        <f>IF(B291 = "", "", IF(Sheet1!P258 = 0, " ", Sheet1!P258))</f>
        <v/>
      </c>
      <c r="D291" s="61"/>
      <c r="E291" s="46" t="str">
        <f>IF(B291 = "", "", IF(AND(Sheet1!$A$3 =1, C291 &gt;= 10), "Not Available", IF(AND(Sheet1!$A$3 = 3, C291 &gt;= 10), "Not Available", IF(Sheet1!$A$3 = 4, " ", Sheet1!$A$3))))</f>
        <v/>
      </c>
      <c r="F291" s="61"/>
      <c r="G291" s="44" t="str">
        <f>IF(Sheet1!W260 = 0, " ", Sheet1!W260)</f>
        <v xml:space="preserve"> </v>
      </c>
      <c r="H291" s="44" t="str">
        <f>IF(Sheet1!W260 = 0, " ", IF(Sheet1!$E$3 = 21, Sheet1!W260, Sheet1!W260 - (Sheet1!W260  * (Sheet1!$E$3/100))))</f>
        <v xml:space="preserve"> </v>
      </c>
      <c r="J291" s="44" t="str">
        <f>IF(H291=" ","", (H291*Sheet1!$C$3))</f>
        <v/>
      </c>
    </row>
    <row r="292" spans="1:10" ht="22.5" customHeight="1">
      <c r="A292" s="45"/>
      <c r="B292" s="48"/>
      <c r="C292" s="46" t="str">
        <f>IF(B292 = "", "", IF(Sheet1!P259 = 0, " ", Sheet1!P259))</f>
        <v/>
      </c>
      <c r="D292" s="61"/>
      <c r="E292" s="46" t="str">
        <f>IF(B292 = "", "", IF(AND(Sheet1!$A$3 =1, C292 &gt;= 10), "Not Available", IF(AND(Sheet1!$A$3 = 3, C292 &gt;= 10), "Not Available", IF(Sheet1!$A$3 = 4, " ", Sheet1!$A$3))))</f>
        <v/>
      </c>
      <c r="F292" s="61"/>
      <c r="G292" s="44" t="str">
        <f>IF(Sheet1!W261 = 0, " ", Sheet1!W261)</f>
        <v xml:space="preserve"> </v>
      </c>
      <c r="H292" s="44" t="str">
        <f>IF(Sheet1!W261 = 0, " ", IF(Sheet1!$E$3 = 21, Sheet1!W261, Sheet1!W261 - (Sheet1!W261  * (Sheet1!$E$3/100))))</f>
        <v xml:space="preserve"> </v>
      </c>
      <c r="J292" s="44" t="str">
        <f>IF(H292=" ","", (H292*Sheet1!$C$3))</f>
        <v/>
      </c>
    </row>
    <row r="293" spans="1:10" ht="22.5" customHeight="1">
      <c r="A293" s="45"/>
      <c r="B293" s="48"/>
      <c r="C293" s="46" t="str">
        <f>IF(B293 = "", "", IF(Sheet1!P260 = 0, " ", Sheet1!P260))</f>
        <v/>
      </c>
      <c r="D293" s="61"/>
      <c r="E293" s="46" t="str">
        <f>IF(B293 = "", "", IF(AND(Sheet1!$A$3 =1, C293 &gt;= 10), "Not Available", IF(AND(Sheet1!$A$3 = 3, C293 &gt;= 10), "Not Available", IF(Sheet1!$A$3 = 4, " ", Sheet1!$A$3))))</f>
        <v/>
      </c>
      <c r="F293" s="61"/>
      <c r="G293" s="44" t="str">
        <f>IF(Sheet1!W262 = 0, " ", Sheet1!W262)</f>
        <v xml:space="preserve"> </v>
      </c>
      <c r="H293" s="44" t="str">
        <f>IF(Sheet1!W262 = 0, " ", IF(Sheet1!$E$3 = 21, Sheet1!W262, Sheet1!W262 - (Sheet1!W262  * (Sheet1!$E$3/100))))</f>
        <v xml:space="preserve"> </v>
      </c>
      <c r="J293" s="44" t="str">
        <f>IF(H293=" ","", (H293*Sheet1!$C$3))</f>
        <v/>
      </c>
    </row>
    <row r="294" spans="1:10" ht="22.5" customHeight="1">
      <c r="A294" s="45"/>
      <c r="B294" s="48"/>
      <c r="C294" s="46" t="str">
        <f>IF(B294 = "", "", IF(Sheet1!P261 = 0, " ", Sheet1!P261))</f>
        <v/>
      </c>
      <c r="D294" s="61"/>
      <c r="E294" s="46" t="str">
        <f>IF(B294 = "", "", IF(AND(Sheet1!$A$3 =1, C294 &gt;= 10), "Not Available", IF(AND(Sheet1!$A$3 = 3, C294 &gt;= 10), "Not Available", IF(Sheet1!$A$3 = 4, " ", Sheet1!$A$3))))</f>
        <v/>
      </c>
      <c r="F294" s="61"/>
      <c r="G294" s="44" t="str">
        <f>IF(Sheet1!W263 = 0, " ", Sheet1!W263)</f>
        <v xml:space="preserve"> </v>
      </c>
      <c r="H294" s="44" t="str">
        <f>IF(Sheet1!W263 = 0, " ", IF(Sheet1!$E$3 = 21, Sheet1!W263, Sheet1!W263 - (Sheet1!W263  * (Sheet1!$E$3/100))))</f>
        <v xml:space="preserve"> </v>
      </c>
      <c r="J294" s="44" t="str">
        <f>IF(H294=" ","", (H294*Sheet1!$C$3))</f>
        <v/>
      </c>
    </row>
    <row r="295" spans="1:10" ht="22.5" customHeight="1">
      <c r="A295" s="45"/>
      <c r="B295" s="48"/>
      <c r="C295" s="46" t="str">
        <f>IF(B295 = "", "", IF(Sheet1!P262 = 0, " ", Sheet1!P262))</f>
        <v/>
      </c>
      <c r="D295" s="61"/>
      <c r="E295" s="46" t="str">
        <f>IF(B295 = "", "", IF(AND(Sheet1!$A$3 =1, C295 &gt;= 10), "Not Available", IF(AND(Sheet1!$A$3 = 3, C295 &gt;= 10), "Not Available", IF(Sheet1!$A$3 = 4, " ", Sheet1!$A$3))))</f>
        <v/>
      </c>
      <c r="F295" s="61"/>
      <c r="G295" s="44" t="str">
        <f>IF(Sheet1!W264 = 0, " ", Sheet1!W264)</f>
        <v xml:space="preserve"> </v>
      </c>
      <c r="H295" s="44" t="str">
        <f>IF(Sheet1!W264 = 0, " ", IF(Sheet1!$E$3 = 21, Sheet1!W264, Sheet1!W264 - (Sheet1!W264  * (Sheet1!$E$3/100))))</f>
        <v xml:space="preserve"> </v>
      </c>
      <c r="J295" s="44" t="str">
        <f>IF(H295=" ","", (H295*Sheet1!$C$3))</f>
        <v/>
      </c>
    </row>
    <row r="296" spans="1:10" ht="22.5" customHeight="1">
      <c r="A296" s="45"/>
      <c r="B296" s="48"/>
      <c r="C296" s="46" t="str">
        <f>IF(B296 = "", "", IF(Sheet1!P263 = 0, " ", Sheet1!P263))</f>
        <v/>
      </c>
      <c r="D296" s="61"/>
      <c r="E296" s="46" t="str">
        <f>IF(B296 = "", "", IF(AND(Sheet1!$A$3 =1, C296 &gt;= 10), "Not Available", IF(AND(Sheet1!$A$3 = 3, C296 &gt;= 10), "Not Available", IF(Sheet1!$A$3 = 4, " ", Sheet1!$A$3))))</f>
        <v/>
      </c>
      <c r="F296" s="61"/>
      <c r="G296" s="44" t="str">
        <f>IF(Sheet1!W265 = 0, " ", Sheet1!W265)</f>
        <v xml:space="preserve"> </v>
      </c>
      <c r="H296" s="44" t="str">
        <f>IF(Sheet1!W265 = 0, " ", IF(Sheet1!$E$3 = 21, Sheet1!W265, Sheet1!W265 - (Sheet1!W265  * (Sheet1!$E$3/100))))</f>
        <v xml:space="preserve"> </v>
      </c>
      <c r="J296" s="44" t="str">
        <f>IF(H296=" ","", (H296*Sheet1!$C$3))</f>
        <v/>
      </c>
    </row>
    <row r="297" spans="1:10" ht="22.5" customHeight="1">
      <c r="A297" s="45"/>
      <c r="B297" s="48"/>
      <c r="C297" s="46" t="str">
        <f>IF(B297 = "", "", IF(Sheet1!P264 = 0, " ", Sheet1!P264))</f>
        <v/>
      </c>
      <c r="D297" s="61"/>
      <c r="E297" s="46" t="str">
        <f>IF(B297 = "", "", IF(AND(Sheet1!$A$3 =1, C297 &gt;= 10), "Not Available", IF(AND(Sheet1!$A$3 = 3, C297 &gt;= 10), "Not Available", IF(Sheet1!$A$3 = 4, " ", Sheet1!$A$3))))</f>
        <v/>
      </c>
      <c r="F297" s="61"/>
      <c r="G297" s="44" t="str">
        <f>IF(Sheet1!W266 = 0, " ", Sheet1!W266)</f>
        <v xml:space="preserve"> </v>
      </c>
      <c r="H297" s="44" t="str">
        <f>IF(Sheet1!W266 = 0, " ", IF(Sheet1!$E$3 = 21, Sheet1!W266, Sheet1!W266 - (Sheet1!W266  * (Sheet1!$E$3/100))))</f>
        <v xml:space="preserve"> </v>
      </c>
      <c r="J297" s="44" t="str">
        <f>IF(H297=" ","", (H297*Sheet1!$C$3))</f>
        <v/>
      </c>
    </row>
    <row r="298" spans="1:10" ht="22.5" customHeight="1">
      <c r="A298" s="45"/>
      <c r="B298" s="48"/>
      <c r="C298" s="46" t="str">
        <f>IF(B298 = "", "", IF(Sheet1!P265 = 0, " ", Sheet1!P265))</f>
        <v/>
      </c>
      <c r="D298" s="61"/>
      <c r="E298" s="46" t="str">
        <f>IF(B298 = "", "", IF(AND(Sheet1!$A$3 =1, C298 &gt;= 10), "Not Available", IF(AND(Sheet1!$A$3 = 3, C298 &gt;= 10), "Not Available", IF(Sheet1!$A$3 = 4, " ", Sheet1!$A$3))))</f>
        <v/>
      </c>
      <c r="F298" s="61"/>
      <c r="G298" s="44" t="str">
        <f>IF(Sheet1!W267 = 0, " ", Sheet1!W267)</f>
        <v xml:space="preserve"> </v>
      </c>
      <c r="H298" s="44" t="str">
        <f>IF(Sheet1!W267 = 0, " ", IF(Sheet1!$E$3 = 21, Sheet1!W267, Sheet1!W267 - (Sheet1!W267  * (Sheet1!$E$3/100))))</f>
        <v xml:space="preserve"> </v>
      </c>
      <c r="J298" s="44" t="str">
        <f>IF(H298=" ","", (H298*Sheet1!$C$3))</f>
        <v/>
      </c>
    </row>
    <row r="299" spans="1:10" ht="22.5" customHeight="1">
      <c r="A299" s="45"/>
      <c r="B299" s="48"/>
      <c r="C299" s="46" t="str">
        <f>IF(B299 = "", "", IF(Sheet1!P266 = 0, " ", Sheet1!P266))</f>
        <v/>
      </c>
      <c r="D299" s="61"/>
      <c r="E299" s="46" t="str">
        <f>IF(B299 = "", "", IF(AND(Sheet1!$A$3 =1, C299 &gt;= 10), "Not Available", IF(AND(Sheet1!$A$3 = 3, C299 &gt;= 10), "Not Available", IF(Sheet1!$A$3 = 4, " ", Sheet1!$A$3))))</f>
        <v/>
      </c>
      <c r="F299" s="61"/>
      <c r="G299" s="44" t="str">
        <f>IF(Sheet1!W268 = 0, " ", Sheet1!W268)</f>
        <v xml:space="preserve"> </v>
      </c>
      <c r="H299" s="44" t="str">
        <f>IF(Sheet1!W268 = 0, " ", IF(Sheet1!$E$3 = 21, Sheet1!W268, Sheet1!W268 - (Sheet1!W268  * (Sheet1!$E$3/100))))</f>
        <v xml:space="preserve"> </v>
      </c>
      <c r="J299" s="44" t="str">
        <f>IF(H299=" ","", (H299*Sheet1!$C$3))</f>
        <v/>
      </c>
    </row>
    <row r="300" spans="1:10" ht="22.5" customHeight="1">
      <c r="A300" s="45"/>
      <c r="B300" s="48"/>
      <c r="C300" s="46" t="str">
        <f>IF(B300 = "", "", IF(Sheet1!P267 = 0, " ", Sheet1!P267))</f>
        <v/>
      </c>
      <c r="D300" s="61"/>
      <c r="E300" s="46" t="str">
        <f>IF(B300 = "", "", IF(AND(Sheet1!$A$3 =1, C300 &gt;= 10), "Not Available", IF(AND(Sheet1!$A$3 = 3, C300 &gt;= 10), "Not Available", IF(Sheet1!$A$3 = 4, " ", Sheet1!$A$3))))</f>
        <v/>
      </c>
      <c r="F300" s="61"/>
      <c r="G300" s="44" t="str">
        <f>IF(Sheet1!W269 = 0, " ", Sheet1!W269)</f>
        <v xml:space="preserve"> </v>
      </c>
      <c r="H300" s="44" t="str">
        <f>IF(Sheet1!W269 = 0, " ", IF(Sheet1!$E$3 = 21, Sheet1!W269, Sheet1!W269 - (Sheet1!W269  * (Sheet1!$E$3/100))))</f>
        <v xml:space="preserve"> </v>
      </c>
      <c r="J300" s="44" t="str">
        <f>IF(H300=" ","", (H300*Sheet1!$C$3))</f>
        <v/>
      </c>
    </row>
    <row r="301" spans="1:10" ht="22.5" customHeight="1">
      <c r="A301" s="45"/>
      <c r="B301" s="48"/>
      <c r="C301" s="46" t="str">
        <f>IF(B301 = "", "", IF(Sheet1!P268 = 0, " ", Sheet1!P268))</f>
        <v/>
      </c>
      <c r="D301" s="61"/>
      <c r="E301" s="46" t="str">
        <f>IF(B301 = "", "", IF(AND(Sheet1!$A$3 =1, C301 &gt;= 10), "Not Available", IF(AND(Sheet1!$A$3 = 3, C301 &gt;= 10), "Not Available", IF(Sheet1!$A$3 = 4, " ", Sheet1!$A$3))))</f>
        <v/>
      </c>
      <c r="F301" s="61"/>
      <c r="G301" s="44" t="str">
        <f>IF(Sheet1!W270 = 0, " ", Sheet1!W270)</f>
        <v xml:space="preserve"> </v>
      </c>
      <c r="H301" s="44" t="str">
        <f>IF(Sheet1!W270 = 0, " ", IF(Sheet1!$E$3 = 21, Sheet1!W270, Sheet1!W270 - (Sheet1!W270  * (Sheet1!$E$3/100))))</f>
        <v xml:space="preserve"> </v>
      </c>
      <c r="J301" s="44" t="str">
        <f>IF(H301=" ","", (H301*Sheet1!$C$3))</f>
        <v/>
      </c>
    </row>
    <row r="302" spans="1:10" ht="22.5" customHeight="1">
      <c r="A302" s="45"/>
      <c r="B302" s="48"/>
      <c r="C302" s="46" t="str">
        <f>IF(B302 = "", "", IF(Sheet1!P269 = 0, " ", Sheet1!P269))</f>
        <v/>
      </c>
      <c r="D302" s="61"/>
      <c r="E302" s="46" t="str">
        <f>IF(B302 = "", "", IF(AND(Sheet1!$A$3 =1, C302 &gt;= 10), "Not Available", IF(AND(Sheet1!$A$3 = 3, C302 &gt;= 10), "Not Available", IF(Sheet1!$A$3 = 4, " ", Sheet1!$A$3))))</f>
        <v/>
      </c>
      <c r="F302" s="61"/>
      <c r="G302" s="44" t="str">
        <f>IF(Sheet1!W271 = 0, " ", Sheet1!W271)</f>
        <v xml:space="preserve"> </v>
      </c>
      <c r="H302" s="44" t="str">
        <f>IF(Sheet1!W271 = 0, " ", IF(Sheet1!$E$3 = 21, Sheet1!W271, Sheet1!W271 - (Sheet1!W271  * (Sheet1!$E$3/100))))</f>
        <v xml:space="preserve"> </v>
      </c>
      <c r="J302" s="44" t="str">
        <f>IF(H302=" ","", (H302*Sheet1!$C$3))</f>
        <v/>
      </c>
    </row>
    <row r="303" spans="1:10" ht="22.5" customHeight="1">
      <c r="A303" s="45"/>
      <c r="B303" s="48"/>
      <c r="C303" s="46" t="str">
        <f>IF(B303 = "", "", IF(Sheet1!P270 = 0, " ", Sheet1!P270))</f>
        <v/>
      </c>
      <c r="D303" s="61"/>
      <c r="E303" s="46" t="str">
        <f>IF(B303 = "", "", IF(AND(Sheet1!$A$3 =1, C303 &gt;= 10), "Not Available", IF(AND(Sheet1!$A$3 = 3, C303 &gt;= 10), "Not Available", IF(Sheet1!$A$3 = 4, " ", Sheet1!$A$3))))</f>
        <v/>
      </c>
      <c r="F303" s="61"/>
      <c r="G303" s="44" t="str">
        <f>IF(Sheet1!W272 = 0, " ", Sheet1!W272)</f>
        <v xml:space="preserve"> </v>
      </c>
      <c r="H303" s="44" t="str">
        <f>IF(Sheet1!W272 = 0, " ", IF(Sheet1!$E$3 = 21, Sheet1!W272, Sheet1!W272 - (Sheet1!W272  * (Sheet1!$E$3/100))))</f>
        <v xml:space="preserve"> </v>
      </c>
      <c r="J303" s="44" t="str">
        <f>IF(H303=" ","", (H303*Sheet1!$C$3))</f>
        <v/>
      </c>
    </row>
    <row r="304" spans="1:10" ht="22.5" customHeight="1">
      <c r="A304" s="45"/>
      <c r="B304" s="48"/>
      <c r="C304" s="46" t="str">
        <f>IF(B304 = "", "", IF(Sheet1!P271 = 0, " ", Sheet1!P271))</f>
        <v/>
      </c>
      <c r="D304" s="61"/>
      <c r="E304" s="46" t="str">
        <f>IF(B304 = "", "", IF(AND(Sheet1!$A$3 =1, C304 &gt;= 10), "Not Available", IF(AND(Sheet1!$A$3 = 3, C304 &gt;= 10), "Not Available", IF(Sheet1!$A$3 = 4, " ", Sheet1!$A$3))))</f>
        <v/>
      </c>
      <c r="F304" s="61"/>
      <c r="G304" s="44" t="str">
        <f>IF(Sheet1!W273 = 0, " ", Sheet1!W273)</f>
        <v xml:space="preserve"> </v>
      </c>
      <c r="H304" s="44" t="str">
        <f>IF(Sheet1!W273 = 0, " ", IF(Sheet1!$E$3 = 21, Sheet1!W273, Sheet1!W273 - (Sheet1!W273  * (Sheet1!$E$3/100))))</f>
        <v xml:space="preserve"> </v>
      </c>
      <c r="J304" s="44" t="str">
        <f>IF(H304=" ","", (H304*Sheet1!$C$3))</f>
        <v/>
      </c>
    </row>
    <row r="305" spans="1:10" ht="22.5" customHeight="1">
      <c r="A305" s="45"/>
      <c r="B305" s="48"/>
      <c r="C305" s="46" t="str">
        <f>IF(B305 = "", "", IF(Sheet1!P272 = 0, " ", Sheet1!P272))</f>
        <v/>
      </c>
      <c r="D305" s="61"/>
      <c r="E305" s="46" t="str">
        <f>IF(B305 = "", "", IF(AND(Sheet1!$A$3 =1, C305 &gt;= 10), "Not Available", IF(AND(Sheet1!$A$3 = 3, C305 &gt;= 10), "Not Available", IF(Sheet1!$A$3 = 4, " ", Sheet1!$A$3))))</f>
        <v/>
      </c>
      <c r="F305" s="61"/>
      <c r="G305" s="44" t="str">
        <f>IF(Sheet1!W274 = 0, " ", Sheet1!W274)</f>
        <v xml:space="preserve"> </v>
      </c>
      <c r="H305" s="44" t="str">
        <f>IF(Sheet1!W274 = 0, " ", IF(Sheet1!$E$3 = 21, Sheet1!W274, Sheet1!W274 - (Sheet1!W274  * (Sheet1!$E$3/100))))</f>
        <v xml:space="preserve"> </v>
      </c>
      <c r="J305" s="44" t="str">
        <f>IF(H305=" ","", (H305*Sheet1!$C$3))</f>
        <v/>
      </c>
    </row>
    <row r="306" spans="1:10" ht="22.5" customHeight="1">
      <c r="A306" s="45"/>
      <c r="B306" s="48"/>
      <c r="C306" s="46" t="str">
        <f>IF(B306 = "", "", IF(Sheet1!P273 = 0, " ", Sheet1!P273))</f>
        <v/>
      </c>
      <c r="D306" s="61"/>
      <c r="E306" s="46" t="str">
        <f>IF(B306 = "", "", IF(AND(Sheet1!$A$3 =1, C306 &gt;= 10), "Not Available", IF(AND(Sheet1!$A$3 = 3, C306 &gt;= 10), "Not Available", IF(Sheet1!$A$3 = 4, " ", Sheet1!$A$3))))</f>
        <v/>
      </c>
      <c r="F306" s="61"/>
      <c r="G306" s="44" t="str">
        <f>IF(Sheet1!W275 = 0, " ", Sheet1!W275)</f>
        <v xml:space="preserve"> </v>
      </c>
      <c r="H306" s="44" t="str">
        <f>IF(Sheet1!W275 = 0, " ", IF(Sheet1!$E$3 = 21, Sheet1!W275, Sheet1!W275 - (Sheet1!W275  * (Sheet1!$E$3/100))))</f>
        <v xml:space="preserve"> </v>
      </c>
      <c r="J306" s="44" t="str">
        <f>IF(H306=" ","", (H306*Sheet1!$C$3))</f>
        <v/>
      </c>
    </row>
    <row r="307" spans="1:10" ht="22.5" customHeight="1">
      <c r="A307" s="45"/>
      <c r="B307" s="48"/>
      <c r="C307" s="46" t="str">
        <f>IF(B307 = "", "", IF(Sheet1!P274 = 0, " ", Sheet1!P274))</f>
        <v/>
      </c>
      <c r="D307" s="61"/>
      <c r="E307" s="46" t="str">
        <f>IF(B307 = "", "", IF(AND(Sheet1!$A$3 =1, C307 &gt;= 10), "Not Available", IF(AND(Sheet1!$A$3 = 3, C307 &gt;= 10), "Not Available", IF(Sheet1!$A$3 = 4, " ", Sheet1!$A$3))))</f>
        <v/>
      </c>
      <c r="F307" s="61"/>
      <c r="G307" s="44" t="str">
        <f>IF(Sheet1!W276 = 0, " ", Sheet1!W276)</f>
        <v xml:space="preserve"> </v>
      </c>
      <c r="H307" s="44" t="str">
        <f>IF(Sheet1!W276 = 0, " ", IF(Sheet1!$E$3 = 21, Sheet1!W276, Sheet1!W276 - (Sheet1!W276  * (Sheet1!$E$3/100))))</f>
        <v xml:space="preserve"> </v>
      </c>
      <c r="J307" s="44" t="str">
        <f>IF(H307=" ","", (H307*Sheet1!$C$3))</f>
        <v/>
      </c>
    </row>
    <row r="308" spans="1:10" ht="22.5" customHeight="1">
      <c r="A308" s="45"/>
      <c r="B308" s="48"/>
      <c r="C308" s="46" t="str">
        <f>IF(B308 = "", "", IF(Sheet1!P275 = 0, " ", Sheet1!P275))</f>
        <v/>
      </c>
      <c r="D308" s="61"/>
      <c r="E308" s="46" t="str">
        <f>IF(B308 = "", "", IF(AND(Sheet1!$A$3 =1, C308 &gt;= 10), "Not Available", IF(AND(Sheet1!$A$3 = 3, C308 &gt;= 10), "Not Available", IF(Sheet1!$A$3 = 4, " ", Sheet1!$A$3))))</f>
        <v/>
      </c>
      <c r="F308" s="61"/>
      <c r="G308" s="44" t="str">
        <f>IF(Sheet1!W277 = 0, " ", Sheet1!W277)</f>
        <v xml:space="preserve"> </v>
      </c>
      <c r="H308" s="44" t="str">
        <f>IF(Sheet1!W277 = 0, " ", IF(Sheet1!$E$3 = 21, Sheet1!W277, Sheet1!W277 - (Sheet1!W277  * (Sheet1!$E$3/100))))</f>
        <v xml:space="preserve"> </v>
      </c>
      <c r="J308" s="44" t="str">
        <f>IF(H308=" ","", (H308*Sheet1!$C$3))</f>
        <v/>
      </c>
    </row>
    <row r="309" spans="1:10" ht="22.5" customHeight="1">
      <c r="A309" s="45"/>
      <c r="B309" s="48"/>
      <c r="C309" s="46" t="str">
        <f>IF(B309 = "", "", IF(Sheet1!P276 = 0, " ", Sheet1!P276))</f>
        <v/>
      </c>
      <c r="D309" s="61"/>
      <c r="E309" s="46" t="str">
        <f>IF(B309 = "", "", IF(AND(Sheet1!$A$3 =1, C309 &gt;= 10), "Not Available", IF(AND(Sheet1!$A$3 = 3, C309 &gt;= 10), "Not Available", IF(Sheet1!$A$3 = 4, " ", Sheet1!$A$3))))</f>
        <v/>
      </c>
      <c r="F309" s="61"/>
      <c r="G309" s="44" t="str">
        <f>IF(Sheet1!W278 = 0, " ", Sheet1!W278)</f>
        <v xml:space="preserve"> </v>
      </c>
      <c r="H309" s="44" t="str">
        <f>IF(Sheet1!W278 = 0, " ", IF(Sheet1!$E$3 = 21, Sheet1!W278, Sheet1!W278 - (Sheet1!W278  * (Sheet1!$E$3/100))))</f>
        <v xml:space="preserve"> </v>
      </c>
      <c r="J309" s="44" t="str">
        <f>IF(H309=" ","", (H309*Sheet1!$C$3))</f>
        <v/>
      </c>
    </row>
    <row r="310" spans="1:10" ht="22.5" customHeight="1">
      <c r="A310" s="45"/>
      <c r="B310" s="48"/>
      <c r="C310" s="46" t="str">
        <f>IF(B310 = "", "", IF(Sheet1!P277 = 0, " ", Sheet1!P277))</f>
        <v/>
      </c>
      <c r="D310" s="61"/>
      <c r="E310" s="46" t="str">
        <f>IF(B310 = "", "", IF(AND(Sheet1!$A$3 =1, C310 &gt;= 10), "Not Available", IF(AND(Sheet1!$A$3 = 3, C310 &gt;= 10), "Not Available", IF(Sheet1!$A$3 = 4, " ", Sheet1!$A$3))))</f>
        <v/>
      </c>
      <c r="F310" s="61"/>
      <c r="G310" s="44" t="str">
        <f>IF(Sheet1!W279 = 0, " ", Sheet1!W279)</f>
        <v xml:space="preserve"> </v>
      </c>
      <c r="H310" s="44" t="str">
        <f>IF(Sheet1!W279 = 0, " ", IF(Sheet1!$E$3 = 21, Sheet1!W279, Sheet1!W279 - (Sheet1!W279  * (Sheet1!$E$3/100))))</f>
        <v xml:space="preserve"> </v>
      </c>
      <c r="J310" s="44" t="str">
        <f>IF(H310=" ","", (H310*Sheet1!$C$3))</f>
        <v/>
      </c>
    </row>
    <row r="311" spans="1:10" ht="22.5" customHeight="1">
      <c r="A311" s="45"/>
      <c r="B311" s="48"/>
      <c r="C311" s="46" t="str">
        <f>IF(B311 = "", "", IF(Sheet1!P278 = 0, " ", Sheet1!P278))</f>
        <v/>
      </c>
      <c r="D311" s="61"/>
      <c r="E311" s="46" t="str">
        <f>IF(B311 = "", "", IF(AND(Sheet1!$A$3 =1, C311 &gt;= 10), "Not Available", IF(AND(Sheet1!$A$3 = 3, C311 &gt;= 10), "Not Available", IF(Sheet1!$A$3 = 4, " ", Sheet1!$A$3))))</f>
        <v/>
      </c>
      <c r="F311" s="61"/>
      <c r="G311" s="44" t="str">
        <f>IF(Sheet1!W280 = 0, " ", Sheet1!W280)</f>
        <v xml:space="preserve"> </v>
      </c>
      <c r="H311" s="44" t="str">
        <f>IF(Sheet1!W280 = 0, " ", IF(Sheet1!$E$3 = 21, Sheet1!W280, Sheet1!W280 - (Sheet1!W280  * (Sheet1!$E$3/100))))</f>
        <v xml:space="preserve"> </v>
      </c>
      <c r="J311" s="44" t="str">
        <f>IF(H311=" ","", (H311*Sheet1!$C$3))</f>
        <v/>
      </c>
    </row>
    <row r="312" spans="1:10" ht="22.5" customHeight="1">
      <c r="A312" s="45"/>
      <c r="B312" s="48"/>
      <c r="C312" s="46" t="str">
        <f>IF(B312 = "", "", IF(Sheet1!P279 = 0, " ", Sheet1!P279))</f>
        <v/>
      </c>
      <c r="D312" s="61"/>
      <c r="E312" s="46" t="str">
        <f>IF(B312 = "", "", IF(AND(Sheet1!$A$3 =1, C312 &gt;= 10), "Not Available", IF(AND(Sheet1!$A$3 = 3, C312 &gt;= 10), "Not Available", IF(Sheet1!$A$3 = 4, " ", Sheet1!$A$3))))</f>
        <v/>
      </c>
      <c r="F312" s="61"/>
      <c r="G312" s="44" t="str">
        <f>IF(Sheet1!W281 = 0, " ", Sheet1!W281)</f>
        <v xml:space="preserve"> </v>
      </c>
      <c r="H312" s="44" t="str">
        <f>IF(Sheet1!W281 = 0, " ", IF(Sheet1!$E$3 = 21, Sheet1!W281, Sheet1!W281 - (Sheet1!W281  * (Sheet1!$E$3/100))))</f>
        <v xml:space="preserve"> </v>
      </c>
      <c r="J312" s="44" t="str">
        <f>IF(H312=" ","", (H312*Sheet1!$C$3))</f>
        <v/>
      </c>
    </row>
    <row r="313" spans="1:10" ht="22.5" customHeight="1">
      <c r="A313" s="45"/>
      <c r="B313" s="48"/>
      <c r="C313" s="46" t="str">
        <f>IF(B313 = "", "", IF(Sheet1!P280 = 0, " ", Sheet1!P280))</f>
        <v/>
      </c>
      <c r="D313" s="61"/>
      <c r="E313" s="46" t="str">
        <f>IF(B313 = "", "", IF(AND(Sheet1!$A$3 =1, C313 &gt;= 10), "Not Available", IF(AND(Sheet1!$A$3 = 3, C313 &gt;= 10), "Not Available", IF(Sheet1!$A$3 = 4, " ", Sheet1!$A$3))))</f>
        <v/>
      </c>
      <c r="F313" s="61"/>
      <c r="G313" s="44" t="str">
        <f>IF(Sheet1!W282 = 0, " ", Sheet1!W282)</f>
        <v xml:space="preserve"> </v>
      </c>
      <c r="H313" s="44" t="str">
        <f>IF(Sheet1!W282 = 0, " ", IF(Sheet1!$E$3 = 21, Sheet1!W282, Sheet1!W282 - (Sheet1!W282  * (Sheet1!$E$3/100))))</f>
        <v xml:space="preserve"> </v>
      </c>
      <c r="J313" s="44" t="str">
        <f>IF(H313=" ","", (H313*Sheet1!$C$3))</f>
        <v/>
      </c>
    </row>
    <row r="314" spans="1:10" ht="22.5" customHeight="1">
      <c r="A314" s="45"/>
      <c r="B314" s="48"/>
      <c r="C314" s="46" t="str">
        <f>IF(B314 = "", "", IF(Sheet1!P281 = 0, " ", Sheet1!P281))</f>
        <v/>
      </c>
      <c r="D314" s="61"/>
      <c r="E314" s="46" t="str">
        <f>IF(B314 = "", "", IF(AND(Sheet1!$A$3 =1, C314 &gt;= 10), "Not Available", IF(AND(Sheet1!$A$3 = 3, C314 &gt;= 10), "Not Available", IF(Sheet1!$A$3 = 4, " ", Sheet1!$A$3))))</f>
        <v/>
      </c>
      <c r="F314" s="61"/>
      <c r="G314" s="44" t="str">
        <f>IF(Sheet1!W283 = 0, " ", Sheet1!W283)</f>
        <v xml:space="preserve"> </v>
      </c>
      <c r="H314" s="44" t="str">
        <f>IF(Sheet1!W283 = 0, " ", IF(Sheet1!$E$3 = 21, Sheet1!W283, Sheet1!W283 - (Sheet1!W283  * (Sheet1!$E$3/100))))</f>
        <v xml:space="preserve"> </v>
      </c>
      <c r="J314" s="44" t="str">
        <f>IF(H314=" ","", (H314*Sheet1!$C$3))</f>
        <v/>
      </c>
    </row>
    <row r="315" spans="1:10" ht="22.5" customHeight="1">
      <c r="A315" s="45"/>
      <c r="B315" s="48"/>
      <c r="C315" s="46" t="str">
        <f>IF(B315 = "", "", IF(Sheet1!P282 = 0, " ", Sheet1!P282))</f>
        <v/>
      </c>
      <c r="D315" s="61"/>
      <c r="E315" s="46" t="str">
        <f>IF(B315 = "", "", IF(AND(Sheet1!$A$3 =1, C315 &gt;= 10), "Not Available", IF(AND(Sheet1!$A$3 = 3, C315 &gt;= 10), "Not Available", IF(Sheet1!$A$3 = 4, " ", Sheet1!$A$3))))</f>
        <v/>
      </c>
      <c r="F315" s="61"/>
      <c r="G315" s="44" t="str">
        <f>IF(Sheet1!W284 = 0, " ", Sheet1!W284)</f>
        <v xml:space="preserve"> </v>
      </c>
      <c r="H315" s="44" t="str">
        <f>IF(Sheet1!W284 = 0, " ", IF(Sheet1!$E$3 = 21, Sheet1!W284, Sheet1!W284 - (Sheet1!W284  * (Sheet1!$E$3/100))))</f>
        <v xml:space="preserve"> </v>
      </c>
      <c r="J315" s="44" t="str">
        <f>IF(H315=" ","", (H315*Sheet1!$C$3))</f>
        <v/>
      </c>
    </row>
    <row r="316" spans="1:10" ht="22.5" customHeight="1">
      <c r="A316" s="45"/>
      <c r="B316" s="48"/>
      <c r="C316" s="46" t="str">
        <f>IF(B316 = "", "", IF(Sheet1!P283 = 0, " ", Sheet1!P283))</f>
        <v/>
      </c>
      <c r="D316" s="61"/>
      <c r="E316" s="46" t="str">
        <f>IF(B316 = "", "", IF(AND(Sheet1!$A$3 =1, C316 &gt;= 10), "Not Available", IF(AND(Sheet1!$A$3 = 3, C316 &gt;= 10), "Not Available", IF(Sheet1!$A$3 = 4, " ", Sheet1!$A$3))))</f>
        <v/>
      </c>
      <c r="F316" s="61"/>
      <c r="G316" s="44" t="str">
        <f>IF(Sheet1!W285 = 0, " ", Sheet1!W285)</f>
        <v xml:space="preserve"> </v>
      </c>
      <c r="H316" s="44" t="str">
        <f>IF(Sheet1!W285 = 0, " ", IF(Sheet1!$E$3 = 21, Sheet1!W285, Sheet1!W285 - (Sheet1!W285  * (Sheet1!$E$3/100))))</f>
        <v xml:space="preserve"> </v>
      </c>
      <c r="J316" s="44" t="str">
        <f>IF(H316=" ","", (H316*Sheet1!$C$3))</f>
        <v/>
      </c>
    </row>
    <row r="317" spans="1:10" ht="22.5" customHeight="1">
      <c r="A317" s="45"/>
      <c r="B317" s="48"/>
      <c r="C317" s="46" t="str">
        <f>IF(B317 = "", "", IF(Sheet1!P284 = 0, " ", Sheet1!P284))</f>
        <v/>
      </c>
      <c r="D317" s="61"/>
      <c r="E317" s="46" t="str">
        <f>IF(B317 = "", "", IF(AND(Sheet1!$A$3 =1, C317 &gt;= 10), "Not Available", IF(AND(Sheet1!$A$3 = 3, C317 &gt;= 10), "Not Available", IF(Sheet1!$A$3 = 4, " ", Sheet1!$A$3))))</f>
        <v/>
      </c>
      <c r="F317" s="61"/>
      <c r="G317" s="44" t="str">
        <f>IF(Sheet1!W286 = 0, " ", Sheet1!W286)</f>
        <v xml:space="preserve"> </v>
      </c>
      <c r="H317" s="44" t="str">
        <f>IF(Sheet1!W286 = 0, " ", IF(Sheet1!$E$3 = 21, Sheet1!W286, Sheet1!W286 - (Sheet1!W286  * (Sheet1!$E$3/100))))</f>
        <v xml:space="preserve"> </v>
      </c>
      <c r="J317" s="44" t="str">
        <f>IF(H317=" ","", (H317*Sheet1!$C$3))</f>
        <v/>
      </c>
    </row>
    <row r="318" spans="1:10" ht="22.5" customHeight="1">
      <c r="A318" s="45"/>
      <c r="B318" s="48"/>
      <c r="C318" s="46" t="str">
        <f>IF(B318 = "", "", IF(Sheet1!P285 = 0, " ", Sheet1!P285))</f>
        <v/>
      </c>
      <c r="D318" s="61"/>
      <c r="E318" s="46" t="str">
        <f>IF(B318 = "", "", IF(AND(Sheet1!$A$3 =1, C318 &gt;= 10), "Not Available", IF(AND(Sheet1!$A$3 = 3, C318 &gt;= 10), "Not Available", IF(Sheet1!$A$3 = 4, " ", Sheet1!$A$3))))</f>
        <v/>
      </c>
      <c r="F318" s="61"/>
      <c r="G318" s="44" t="str">
        <f>IF(Sheet1!W287 = 0, " ", Sheet1!W287)</f>
        <v xml:space="preserve"> </v>
      </c>
      <c r="H318" s="44" t="str">
        <f>IF(Sheet1!W287 = 0, " ", IF(Sheet1!$E$3 = 21, Sheet1!W287, Sheet1!W287 - (Sheet1!W287  * (Sheet1!$E$3/100))))</f>
        <v xml:space="preserve"> </v>
      </c>
      <c r="J318" s="44" t="str">
        <f>IF(H318=" ","", (H318*Sheet1!$C$3))</f>
        <v/>
      </c>
    </row>
    <row r="319" spans="1:10" ht="22.5" customHeight="1">
      <c r="A319" s="45"/>
      <c r="B319" s="48"/>
      <c r="C319" s="46" t="str">
        <f>IF(B319 = "", "", IF(Sheet1!P286 = 0, " ", Sheet1!P286))</f>
        <v/>
      </c>
      <c r="D319" s="61"/>
      <c r="E319" s="46" t="str">
        <f>IF(B319 = "", "", IF(AND(Sheet1!$A$3 =1, C319 &gt;= 10), "Not Available", IF(AND(Sheet1!$A$3 = 3, C319 &gt;= 10), "Not Available", IF(Sheet1!$A$3 = 4, " ", Sheet1!$A$3))))</f>
        <v/>
      </c>
      <c r="F319" s="61"/>
      <c r="G319" s="44" t="str">
        <f>IF(Sheet1!W288 = 0, " ", Sheet1!W288)</f>
        <v xml:space="preserve"> </v>
      </c>
      <c r="H319" s="44" t="str">
        <f>IF(Sheet1!W288 = 0, " ", IF(Sheet1!$E$3 = 21, Sheet1!W288, Sheet1!W288 - (Sheet1!W288  * (Sheet1!$E$3/100))))</f>
        <v xml:space="preserve"> </v>
      </c>
      <c r="J319" s="44" t="str">
        <f>IF(H319=" ","", (H319*Sheet1!$C$3))</f>
        <v/>
      </c>
    </row>
    <row r="320" spans="1:10" ht="22.5" customHeight="1">
      <c r="A320" s="45"/>
      <c r="B320" s="48"/>
      <c r="C320" s="46" t="str">
        <f>IF(B320 = "", "", IF(Sheet1!P287 = 0, " ", Sheet1!P287))</f>
        <v/>
      </c>
      <c r="D320" s="61"/>
      <c r="E320" s="46" t="str">
        <f>IF(B320 = "", "", IF(AND(Sheet1!$A$3 =1, C320 &gt;= 10), "Not Available", IF(AND(Sheet1!$A$3 = 3, C320 &gt;= 10), "Not Available", IF(Sheet1!$A$3 = 4, " ", Sheet1!$A$3))))</f>
        <v/>
      </c>
      <c r="F320" s="61"/>
      <c r="G320" s="44" t="str">
        <f>IF(Sheet1!W289 = 0, " ", Sheet1!W289)</f>
        <v xml:space="preserve"> </v>
      </c>
      <c r="H320" s="44" t="str">
        <f>IF(Sheet1!W289 = 0, " ", IF(Sheet1!$E$3 = 21, Sheet1!W289, Sheet1!W289 - (Sheet1!W289  * (Sheet1!$E$3/100))))</f>
        <v xml:space="preserve"> </v>
      </c>
      <c r="J320" s="44" t="str">
        <f>IF(H320=" ","", (H320*Sheet1!$C$3))</f>
        <v/>
      </c>
    </row>
    <row r="321" spans="1:10" ht="22.5" customHeight="1">
      <c r="A321" s="45"/>
      <c r="B321" s="48"/>
      <c r="C321" s="46" t="str">
        <f>IF(B321 = "", "", IF(Sheet1!P288 = 0, " ", Sheet1!P288))</f>
        <v/>
      </c>
      <c r="D321" s="61"/>
      <c r="E321" s="46" t="str">
        <f>IF(B321 = "", "", IF(AND(Sheet1!$A$3 =1, C321 &gt;= 10), "Not Available", IF(AND(Sheet1!$A$3 = 3, C321 &gt;= 10), "Not Available", IF(Sheet1!$A$3 = 4, " ", Sheet1!$A$3))))</f>
        <v/>
      </c>
      <c r="F321" s="61"/>
      <c r="G321" s="44" t="str">
        <f>IF(Sheet1!W290 = 0, " ", Sheet1!W290)</f>
        <v xml:space="preserve"> </v>
      </c>
      <c r="H321" s="44" t="str">
        <f>IF(Sheet1!W290 = 0, " ", IF(Sheet1!$E$3 = 21, Sheet1!W290, Sheet1!W290 - (Sheet1!W290  * (Sheet1!$E$3/100))))</f>
        <v xml:space="preserve"> </v>
      </c>
      <c r="J321" s="44" t="str">
        <f>IF(H321=" ","", (H321*Sheet1!$C$3))</f>
        <v/>
      </c>
    </row>
    <row r="322" spans="1:10" ht="22.5" customHeight="1">
      <c r="A322" s="45"/>
      <c r="B322" s="48"/>
      <c r="C322" s="46" t="str">
        <f>IF(B322 = "", "", IF(Sheet1!P289 = 0, " ", Sheet1!P289))</f>
        <v/>
      </c>
      <c r="D322" s="61"/>
      <c r="E322" s="46" t="str">
        <f>IF(B322 = "", "", IF(AND(Sheet1!$A$3 =1, C322 &gt;= 10), "Not Available", IF(AND(Sheet1!$A$3 = 3, C322 &gt;= 10), "Not Available", IF(Sheet1!$A$3 = 4, " ", Sheet1!$A$3))))</f>
        <v/>
      </c>
      <c r="F322" s="61"/>
      <c r="G322" s="44" t="str">
        <f>IF(Sheet1!W291 = 0, " ", Sheet1!W291)</f>
        <v xml:space="preserve"> </v>
      </c>
      <c r="H322" s="44" t="str">
        <f>IF(Sheet1!W291 = 0, " ", IF(Sheet1!$E$3 = 21, Sheet1!W291, Sheet1!W291 - (Sheet1!W291  * (Sheet1!$E$3/100))))</f>
        <v xml:space="preserve"> </v>
      </c>
      <c r="J322" s="44" t="str">
        <f>IF(H322=" ","", (H322*Sheet1!$C$3))</f>
        <v/>
      </c>
    </row>
    <row r="323" spans="1:10" ht="22.5" customHeight="1">
      <c r="A323" s="45"/>
      <c r="B323" s="48"/>
      <c r="C323" s="46" t="str">
        <f>IF(B323 = "", "", IF(Sheet1!P290 = 0, " ", Sheet1!P290))</f>
        <v/>
      </c>
      <c r="D323" s="61"/>
      <c r="E323" s="46" t="str">
        <f>IF(B323 = "", "", IF(AND(Sheet1!$A$3 =1, C323 &gt;= 10), "Not Available", IF(AND(Sheet1!$A$3 = 3, C323 &gt;= 10), "Not Available", IF(Sheet1!$A$3 = 4, " ", Sheet1!$A$3))))</f>
        <v/>
      </c>
      <c r="F323" s="61"/>
      <c r="G323" s="44" t="str">
        <f>IF(Sheet1!W292 = 0, " ", Sheet1!W292)</f>
        <v xml:space="preserve"> </v>
      </c>
      <c r="H323" s="44" t="str">
        <f>IF(Sheet1!W292 = 0, " ", IF(Sheet1!$E$3 = 21, Sheet1!W292, Sheet1!W292 - (Sheet1!W292  * (Sheet1!$E$3/100))))</f>
        <v xml:space="preserve"> </v>
      </c>
      <c r="J323" s="44" t="str">
        <f>IF(H323=" ","", (H323*Sheet1!$C$3))</f>
        <v/>
      </c>
    </row>
    <row r="324" spans="1:10" ht="22.5" customHeight="1">
      <c r="A324" s="45"/>
      <c r="B324" s="48"/>
      <c r="C324" s="46" t="str">
        <f>IF(B324 = "", "", IF(Sheet1!P291 = 0, " ", Sheet1!P291))</f>
        <v/>
      </c>
      <c r="D324" s="61"/>
      <c r="E324" s="46" t="str">
        <f>IF(B324 = "", "", IF(AND(Sheet1!$A$3 =1, C324 &gt;= 10), "Not Available", IF(AND(Sheet1!$A$3 = 3, C324 &gt;= 10), "Not Available", IF(Sheet1!$A$3 = 4, " ", Sheet1!$A$3))))</f>
        <v/>
      </c>
      <c r="F324" s="61"/>
      <c r="G324" s="44" t="str">
        <f>IF(Sheet1!W293 = 0, " ", Sheet1!W293)</f>
        <v xml:space="preserve"> </v>
      </c>
      <c r="H324" s="44" t="str">
        <f>IF(Sheet1!W293 = 0, " ", IF(Sheet1!$E$3 = 21, Sheet1!W293, Sheet1!W293 - (Sheet1!W293  * (Sheet1!$E$3/100))))</f>
        <v xml:space="preserve"> </v>
      </c>
      <c r="J324" s="44" t="str">
        <f>IF(H324=" ","", (H324*Sheet1!$C$3))</f>
        <v/>
      </c>
    </row>
    <row r="325" spans="1:10" ht="22.5" customHeight="1">
      <c r="A325" s="45"/>
      <c r="B325" s="48"/>
      <c r="C325" s="46" t="str">
        <f>IF(B325 = "", "", IF(Sheet1!P292 = 0, " ", Sheet1!P292))</f>
        <v/>
      </c>
      <c r="D325" s="61"/>
      <c r="E325" s="46" t="str">
        <f>IF(B325 = "", "", IF(AND(Sheet1!$A$3 =1, C325 &gt;= 10), "Not Available", IF(AND(Sheet1!$A$3 = 3, C325 &gt;= 10), "Not Available", IF(Sheet1!$A$3 = 4, " ", Sheet1!$A$3))))</f>
        <v/>
      </c>
      <c r="F325" s="61"/>
      <c r="G325" s="44" t="str">
        <f>IF(Sheet1!W294 = 0, " ", Sheet1!W294)</f>
        <v xml:space="preserve"> </v>
      </c>
      <c r="H325" s="44" t="str">
        <f>IF(Sheet1!W294 = 0, " ", IF(Sheet1!$E$3 = 21, Sheet1!W294, Sheet1!W294 - (Sheet1!W294  * (Sheet1!$E$3/100))))</f>
        <v xml:space="preserve"> </v>
      </c>
      <c r="J325" s="44" t="str">
        <f>IF(H325=" ","", (H325*Sheet1!$C$3))</f>
        <v/>
      </c>
    </row>
    <row r="326" spans="1:10" ht="22.5" customHeight="1">
      <c r="A326" s="45"/>
      <c r="B326" s="48"/>
      <c r="C326" s="46" t="str">
        <f>IF(B326 = "", "", IF(Sheet1!P293 = 0, " ", Sheet1!P293))</f>
        <v/>
      </c>
      <c r="D326" s="61"/>
      <c r="E326" s="46" t="str">
        <f>IF(B326 = "", "", IF(AND(Sheet1!$A$3 =1, C326 &gt;= 10), "Not Available", IF(AND(Sheet1!$A$3 = 3, C326 &gt;= 10), "Not Available", IF(Sheet1!$A$3 = 4, " ", Sheet1!$A$3))))</f>
        <v/>
      </c>
      <c r="F326" s="61"/>
      <c r="G326" s="44" t="str">
        <f>IF(Sheet1!W295 = 0, " ", Sheet1!W295)</f>
        <v xml:space="preserve"> </v>
      </c>
      <c r="H326" s="44" t="str">
        <f>IF(Sheet1!W295 = 0, " ", IF(Sheet1!$E$3 = 21, Sheet1!W295, Sheet1!W295 - (Sheet1!W295  * (Sheet1!$E$3/100))))</f>
        <v xml:space="preserve"> </v>
      </c>
      <c r="J326" s="44" t="str">
        <f>IF(H326=" ","", (H326*Sheet1!$C$3))</f>
        <v/>
      </c>
    </row>
    <row r="327" spans="1:10" ht="22.5" customHeight="1">
      <c r="A327" s="45"/>
      <c r="B327" s="48"/>
      <c r="C327" s="46" t="str">
        <f>IF(B327 = "", "", IF(Sheet1!P294 = 0, " ", Sheet1!P294))</f>
        <v/>
      </c>
      <c r="D327" s="61"/>
      <c r="E327" s="46" t="str">
        <f>IF(B327 = "", "", IF(AND(Sheet1!$A$3 =1, C327 &gt;= 10), "Not Available", IF(AND(Sheet1!$A$3 = 3, C327 &gt;= 10), "Not Available", IF(Sheet1!$A$3 = 4, " ", Sheet1!$A$3))))</f>
        <v/>
      </c>
      <c r="F327" s="61"/>
      <c r="G327" s="44" t="str">
        <f>IF(Sheet1!W296 = 0, " ", Sheet1!W296)</f>
        <v xml:space="preserve"> </v>
      </c>
      <c r="H327" s="44" t="str">
        <f>IF(Sheet1!W296 = 0, " ", IF(Sheet1!$E$3 = 21, Sheet1!W296, Sheet1!W296 - (Sheet1!W296  * (Sheet1!$E$3/100))))</f>
        <v xml:space="preserve"> </v>
      </c>
      <c r="J327" s="44" t="str">
        <f>IF(H327=" ","", (H327*Sheet1!$C$3))</f>
        <v/>
      </c>
    </row>
    <row r="328" spans="1:10" ht="22.5" customHeight="1">
      <c r="A328" s="45"/>
      <c r="B328" s="48"/>
      <c r="C328" s="46" t="str">
        <f>IF(B328 = "", "", IF(Sheet1!P295 = 0, " ", Sheet1!P295))</f>
        <v/>
      </c>
      <c r="D328" s="61"/>
      <c r="E328" s="46" t="str">
        <f>IF(B328 = "", "", IF(AND(Sheet1!$A$3 =1, C328 &gt;= 10), "Not Available", IF(AND(Sheet1!$A$3 = 3, C328 &gt;= 10), "Not Available", IF(Sheet1!$A$3 = 4, " ", Sheet1!$A$3))))</f>
        <v/>
      </c>
      <c r="F328" s="61"/>
      <c r="G328" s="44" t="str">
        <f>IF(Sheet1!W297 = 0, " ", Sheet1!W297)</f>
        <v xml:space="preserve"> </v>
      </c>
      <c r="H328" s="44" t="str">
        <f>IF(Sheet1!W297 = 0, " ", IF(Sheet1!$E$3 = 21, Sheet1!W297, Sheet1!W297 - (Sheet1!W297  * (Sheet1!$E$3/100))))</f>
        <v xml:space="preserve"> </v>
      </c>
      <c r="J328" s="44" t="str">
        <f>IF(H328=" ","", (H328*Sheet1!$C$3))</f>
        <v/>
      </c>
    </row>
    <row r="329" spans="1:10" ht="22.5" customHeight="1">
      <c r="A329" s="45"/>
      <c r="B329" s="48"/>
      <c r="C329" s="46" t="str">
        <f>IF(B329 = "", "", IF(Sheet1!P296 = 0, " ", Sheet1!P296))</f>
        <v/>
      </c>
      <c r="D329" s="61"/>
      <c r="E329" s="46" t="str">
        <f>IF(B329 = "", "", IF(AND(Sheet1!$A$3 =1, C329 &gt;= 10), "Not Available", IF(AND(Sheet1!$A$3 = 3, C329 &gt;= 10), "Not Available", IF(Sheet1!$A$3 = 4, " ", Sheet1!$A$3))))</f>
        <v/>
      </c>
      <c r="F329" s="61"/>
      <c r="G329" s="44" t="str">
        <f>IF(Sheet1!W298 = 0, " ", Sheet1!W298)</f>
        <v xml:space="preserve"> </v>
      </c>
      <c r="H329" s="44" t="str">
        <f>IF(Sheet1!W298 = 0, " ", IF(Sheet1!$E$3 = 21, Sheet1!W298, Sheet1!W298 - (Sheet1!W298  * (Sheet1!$E$3/100))))</f>
        <v xml:space="preserve"> </v>
      </c>
      <c r="J329" s="44" t="str">
        <f>IF(H329=" ","", (H329*Sheet1!$C$3))</f>
        <v/>
      </c>
    </row>
    <row r="330" spans="1:10" ht="22.5" customHeight="1">
      <c r="A330" s="45"/>
      <c r="B330" s="48"/>
      <c r="C330" s="46" t="str">
        <f>IF(B330 = "", "", IF(Sheet1!P297 = 0, " ", Sheet1!P297))</f>
        <v/>
      </c>
      <c r="D330" s="61"/>
      <c r="E330" s="46" t="str">
        <f>IF(B330 = "", "", IF(AND(Sheet1!$A$3 =1, C330 &gt;= 10), "Not Available", IF(AND(Sheet1!$A$3 = 3, C330 &gt;= 10), "Not Available", IF(Sheet1!$A$3 = 4, " ", Sheet1!$A$3))))</f>
        <v/>
      </c>
      <c r="F330" s="61"/>
      <c r="G330" s="44" t="str">
        <f>IF(Sheet1!W299 = 0, " ", Sheet1!W299)</f>
        <v xml:space="preserve"> </v>
      </c>
      <c r="H330" s="44" t="str">
        <f>IF(Sheet1!W299 = 0, " ", IF(Sheet1!$E$3 = 21, Sheet1!W299, Sheet1!W299 - (Sheet1!W299  * (Sheet1!$E$3/100))))</f>
        <v xml:space="preserve"> </v>
      </c>
      <c r="J330" s="44" t="str">
        <f>IF(H330=" ","", (H330*Sheet1!$C$3))</f>
        <v/>
      </c>
    </row>
    <row r="331" spans="1:10" ht="22.5" customHeight="1">
      <c r="A331" s="45"/>
      <c r="B331" s="48"/>
      <c r="C331" s="46" t="str">
        <f>IF(B331 = "", "", IF(Sheet1!P298 = 0, " ", Sheet1!P298))</f>
        <v/>
      </c>
      <c r="D331" s="61"/>
      <c r="E331" s="46" t="str">
        <f>IF(B331 = "", "", IF(AND(Sheet1!$A$3 =1, C331 &gt;= 10), "Not Available", IF(AND(Sheet1!$A$3 = 3, C331 &gt;= 10), "Not Available", IF(Sheet1!$A$3 = 4, " ", Sheet1!$A$3))))</f>
        <v/>
      </c>
      <c r="F331" s="61"/>
      <c r="G331" s="44" t="str">
        <f>IF(Sheet1!W300 = 0, " ", Sheet1!W300)</f>
        <v xml:space="preserve"> </v>
      </c>
      <c r="H331" s="44" t="str">
        <f>IF(Sheet1!W300 = 0, " ", IF(Sheet1!$E$3 = 21, Sheet1!W300, Sheet1!W300 - (Sheet1!W300  * (Sheet1!$E$3/100))))</f>
        <v xml:space="preserve"> </v>
      </c>
      <c r="J331" s="44" t="str">
        <f>IF(H331=" ","", (H331*Sheet1!$C$3))</f>
        <v/>
      </c>
    </row>
    <row r="332" spans="1:10" ht="22.5" customHeight="1">
      <c r="A332" s="45"/>
      <c r="B332" s="48"/>
      <c r="C332" s="46" t="str">
        <f>IF(B332 = "", "", IF(Sheet1!P299 = 0, " ", Sheet1!P299))</f>
        <v/>
      </c>
      <c r="D332" s="61"/>
      <c r="E332" s="46" t="str">
        <f>IF(B332 = "", "", IF(AND(Sheet1!$A$3 =1, C332 &gt;= 10), "Not Available", IF(AND(Sheet1!$A$3 = 3, C332 &gt;= 10), "Not Available", IF(Sheet1!$A$3 = 4, " ", Sheet1!$A$3))))</f>
        <v/>
      </c>
      <c r="F332" s="61"/>
      <c r="G332" s="44" t="str">
        <f>IF(Sheet1!W301 = 0, " ", Sheet1!W301)</f>
        <v xml:space="preserve"> </v>
      </c>
      <c r="H332" s="44" t="str">
        <f>IF(Sheet1!W301 = 0, " ", IF(Sheet1!$E$3 = 21, Sheet1!W301, Sheet1!W301 - (Sheet1!W301  * (Sheet1!$E$3/100))))</f>
        <v xml:space="preserve"> </v>
      </c>
      <c r="J332" s="44" t="str">
        <f>IF(H332=" ","", (H332*Sheet1!$C$3))</f>
        <v/>
      </c>
    </row>
    <row r="333" spans="1:10" ht="22.5" customHeight="1">
      <c r="A333" s="45"/>
      <c r="B333" s="48"/>
      <c r="C333" s="46" t="str">
        <f>IF(B333 = "", "", IF(Sheet1!P300 = 0, " ", Sheet1!P300))</f>
        <v/>
      </c>
      <c r="D333" s="61"/>
      <c r="E333" s="46" t="str">
        <f>IF(B333 = "", "", IF(AND(Sheet1!$A$3 =1, C333 &gt;= 10), "Not Available", IF(AND(Sheet1!$A$3 = 3, C333 &gt;= 10), "Not Available", IF(Sheet1!$A$3 = 4, " ", Sheet1!$A$3))))</f>
        <v/>
      </c>
      <c r="F333" s="61"/>
      <c r="G333" s="44" t="str">
        <f>IF(Sheet1!W302 = 0, " ", Sheet1!W302)</f>
        <v xml:space="preserve"> </v>
      </c>
      <c r="H333" s="44" t="str">
        <f>IF(Sheet1!W302 = 0, " ", IF(Sheet1!$E$3 = 21, Sheet1!W302, Sheet1!W302 - (Sheet1!W302  * (Sheet1!$E$3/100))))</f>
        <v xml:space="preserve"> </v>
      </c>
      <c r="J333" s="44" t="str">
        <f>IF(H333=" ","", (H333*Sheet1!$C$3))</f>
        <v/>
      </c>
    </row>
    <row r="334" spans="1:10" ht="22.5" customHeight="1">
      <c r="A334" s="45"/>
      <c r="B334" s="48"/>
      <c r="C334" s="46" t="str">
        <f>IF(B334 = "", "", IF(Sheet1!P301 = 0, " ", Sheet1!P301))</f>
        <v/>
      </c>
      <c r="D334" s="61"/>
      <c r="E334" s="46" t="str">
        <f>IF(B334 = "", "", IF(AND(Sheet1!$A$3 =1, C334 &gt;= 10), "Not Available", IF(AND(Sheet1!$A$3 = 3, C334 &gt;= 10), "Not Available", IF(Sheet1!$A$3 = 4, " ", Sheet1!$A$3))))</f>
        <v/>
      </c>
      <c r="F334" s="61"/>
      <c r="G334" s="44" t="str">
        <f>IF(Sheet1!W303 = 0, " ", Sheet1!W303)</f>
        <v xml:space="preserve"> </v>
      </c>
      <c r="H334" s="44" t="str">
        <f>IF(Sheet1!W303 = 0, " ", IF(Sheet1!$E$3 = 21, Sheet1!W303, Sheet1!W303 - (Sheet1!W303  * (Sheet1!$E$3/100))))</f>
        <v xml:space="preserve"> </v>
      </c>
      <c r="J334" s="44" t="str">
        <f>IF(H334=" ","", (H334*Sheet1!$C$3))</f>
        <v/>
      </c>
    </row>
    <row r="335" spans="1:10" ht="22.5" customHeight="1">
      <c r="A335" s="45"/>
      <c r="B335" s="48"/>
      <c r="C335" s="46" t="str">
        <f>IF(B335 = "", "", IF(Sheet1!P302 = 0, " ", Sheet1!P302))</f>
        <v/>
      </c>
      <c r="D335" s="61"/>
      <c r="E335" s="46" t="str">
        <f>IF(B335 = "", "", IF(AND(Sheet1!$A$3 =1, C335 &gt;= 10), "Not Available", IF(AND(Sheet1!$A$3 = 3, C335 &gt;= 10), "Not Available", IF(Sheet1!$A$3 = 4, " ", Sheet1!$A$3))))</f>
        <v/>
      </c>
      <c r="F335" s="61"/>
      <c r="G335" s="44" t="str">
        <f>IF(Sheet1!W304 = 0, " ", Sheet1!W304)</f>
        <v xml:space="preserve"> </v>
      </c>
      <c r="H335" s="44" t="str">
        <f>IF(Sheet1!W304 = 0, " ", IF(Sheet1!$E$3 = 21, Sheet1!W304, Sheet1!W304 - (Sheet1!W304  * (Sheet1!$E$3/100))))</f>
        <v xml:space="preserve"> </v>
      </c>
      <c r="J335" s="44" t="str">
        <f>IF(H335=" ","", (H335*Sheet1!$C$3))</f>
        <v/>
      </c>
    </row>
    <row r="336" spans="1:10" ht="22.5" customHeight="1">
      <c r="A336" s="45"/>
      <c r="B336" s="48"/>
      <c r="C336" s="46" t="str">
        <f>IF(B336 = "", "", IF(Sheet1!P303 = 0, " ", Sheet1!P303))</f>
        <v/>
      </c>
      <c r="D336" s="61"/>
      <c r="E336" s="46" t="str">
        <f>IF(B336 = "", "", IF(AND(Sheet1!$A$3 =1, C336 &gt;= 10), "Not Available", IF(AND(Sheet1!$A$3 = 3, C336 &gt;= 10), "Not Available", IF(Sheet1!$A$3 = 4, " ", Sheet1!$A$3))))</f>
        <v/>
      </c>
      <c r="F336" s="61"/>
      <c r="G336" s="44" t="str">
        <f>IF(Sheet1!W305 = 0, " ", Sheet1!W305)</f>
        <v xml:space="preserve"> </v>
      </c>
      <c r="H336" s="44" t="str">
        <f>IF(Sheet1!W305 = 0, " ", IF(Sheet1!$E$3 = 21, Sheet1!W305, Sheet1!W305 - (Sheet1!W305  * (Sheet1!$E$3/100))))</f>
        <v xml:space="preserve"> </v>
      </c>
      <c r="J336" s="44" t="str">
        <f>IF(H336=" ","", (H336*Sheet1!$C$3))</f>
        <v/>
      </c>
    </row>
    <row r="337" spans="1:10" ht="22.5" customHeight="1">
      <c r="A337" s="45"/>
      <c r="B337" s="48"/>
      <c r="C337" s="46" t="str">
        <f>IF(B337 = "", "", IF(Sheet1!P304 = 0, " ", Sheet1!P304))</f>
        <v/>
      </c>
      <c r="D337" s="61"/>
      <c r="E337" s="46" t="str">
        <f>IF(B337 = "", "", IF(AND(Sheet1!$A$3 =1, C337 &gt;= 10), "Not Available", IF(AND(Sheet1!$A$3 = 3, C337 &gt;= 10), "Not Available", IF(Sheet1!$A$3 = 4, " ", Sheet1!$A$3))))</f>
        <v/>
      </c>
      <c r="F337" s="61"/>
      <c r="G337" s="44" t="str">
        <f>IF(Sheet1!W306 = 0, " ", Sheet1!W306)</f>
        <v xml:space="preserve"> </v>
      </c>
      <c r="H337" s="44" t="str">
        <f>IF(Sheet1!W306 = 0, " ", IF(Sheet1!$E$3 = 21, Sheet1!W306, Sheet1!W306 - (Sheet1!W306  * (Sheet1!$E$3/100))))</f>
        <v xml:space="preserve"> </v>
      </c>
      <c r="J337" s="44" t="str">
        <f>IF(H337=" ","", (H337*Sheet1!$C$3))</f>
        <v/>
      </c>
    </row>
    <row r="338" spans="1:10" ht="22.5" customHeight="1">
      <c r="A338" s="45"/>
      <c r="B338" s="48"/>
      <c r="C338" s="46" t="str">
        <f>IF(B338 = "", "", IF(Sheet1!P305 = 0, " ", Sheet1!P305))</f>
        <v/>
      </c>
      <c r="D338" s="61"/>
      <c r="E338" s="46" t="str">
        <f>IF(B338 = "", "", IF(AND(Sheet1!$A$3 =1, C338 &gt;= 10), "Not Available", IF(AND(Sheet1!$A$3 = 3, C338 &gt;= 10), "Not Available", IF(Sheet1!$A$3 = 4, " ", Sheet1!$A$3))))</f>
        <v/>
      </c>
      <c r="F338" s="61"/>
      <c r="G338" s="44" t="str">
        <f>IF(Sheet1!W307 = 0, " ", Sheet1!W307)</f>
        <v xml:space="preserve"> </v>
      </c>
      <c r="H338" s="44" t="str">
        <f>IF(Sheet1!W307 = 0, " ", IF(Sheet1!$E$3 = 21, Sheet1!W307, Sheet1!W307 - (Sheet1!W307  * (Sheet1!$E$3/100))))</f>
        <v xml:space="preserve"> </v>
      </c>
      <c r="J338" s="44" t="str">
        <f>IF(H338=" ","", (H338*Sheet1!$C$3))</f>
        <v/>
      </c>
    </row>
    <row r="339" spans="1:10" ht="22.5" customHeight="1">
      <c r="A339" s="45"/>
      <c r="B339" s="48"/>
      <c r="C339" s="46" t="str">
        <f>IF(B339 = "", "", IF(Sheet1!P306 = 0, " ", Sheet1!P306))</f>
        <v/>
      </c>
      <c r="D339" s="61"/>
      <c r="E339" s="46" t="str">
        <f>IF(B339 = "", "", IF(AND(Sheet1!$A$3 =1, C339 &gt;= 10), "Not Available", IF(AND(Sheet1!$A$3 = 3, C339 &gt;= 10), "Not Available", IF(Sheet1!$A$3 = 4, " ", Sheet1!$A$3))))</f>
        <v/>
      </c>
      <c r="F339" s="61"/>
      <c r="G339" s="44" t="str">
        <f>IF(Sheet1!W308 = 0, " ", Sheet1!W308)</f>
        <v xml:space="preserve"> </v>
      </c>
      <c r="H339" s="44" t="str">
        <f>IF(Sheet1!W308 = 0, " ", IF(Sheet1!$E$3 = 21, Sheet1!W308, Sheet1!W308 - (Sheet1!W308  * (Sheet1!$E$3/100))))</f>
        <v xml:space="preserve"> </v>
      </c>
      <c r="J339" s="44" t="str">
        <f>IF(H339=" ","", (H339*Sheet1!$C$3))</f>
        <v/>
      </c>
    </row>
    <row r="340" spans="1:10" ht="22.5" customHeight="1">
      <c r="A340" s="45"/>
      <c r="B340" s="48"/>
      <c r="C340" s="46" t="str">
        <f>IF(B340 = "", "", IF(Sheet1!P307 = 0, " ", Sheet1!P307))</f>
        <v/>
      </c>
      <c r="D340" s="61"/>
      <c r="E340" s="46" t="str">
        <f>IF(B340 = "", "", IF(AND(Sheet1!$A$3 =1, C340 &gt;= 10), "Not Available", IF(AND(Sheet1!$A$3 = 3, C340 &gt;= 10), "Not Available", IF(Sheet1!$A$3 = 4, " ", Sheet1!$A$3))))</f>
        <v/>
      </c>
      <c r="F340" s="61"/>
      <c r="G340" s="44" t="str">
        <f>IF(Sheet1!W309 = 0, " ", Sheet1!W309)</f>
        <v xml:space="preserve"> </v>
      </c>
      <c r="H340" s="44" t="str">
        <f>IF(Sheet1!W309 = 0, " ", IF(Sheet1!$E$3 = 21, Sheet1!W309, Sheet1!W309 - (Sheet1!W309  * (Sheet1!$E$3/100))))</f>
        <v xml:space="preserve"> </v>
      </c>
      <c r="J340" s="44" t="str">
        <f>IF(H340=" ","", (H340*Sheet1!$C$3))</f>
        <v/>
      </c>
    </row>
    <row r="341" spans="1:10" ht="22.5" customHeight="1">
      <c r="A341" s="45"/>
      <c r="B341" s="48"/>
      <c r="C341" s="46" t="str">
        <f>IF(B341 = "", "", IF(Sheet1!P308 = 0, " ", Sheet1!P308))</f>
        <v/>
      </c>
      <c r="D341" s="61"/>
      <c r="E341" s="46" t="str">
        <f>IF(B341 = "", "", IF(AND(Sheet1!$A$3 =1, C341 &gt;= 10), "Not Available", IF(AND(Sheet1!$A$3 = 3, C341 &gt;= 10), "Not Available", IF(Sheet1!$A$3 = 4, " ", Sheet1!$A$3))))</f>
        <v/>
      </c>
      <c r="F341" s="61"/>
      <c r="G341" s="44" t="str">
        <f>IF(Sheet1!W310 = 0, " ", Sheet1!W310)</f>
        <v xml:space="preserve"> </v>
      </c>
      <c r="H341" s="44" t="str">
        <f>IF(Sheet1!W310 = 0, " ", IF(Sheet1!$E$3 = 21, Sheet1!W310, Sheet1!W310 - (Sheet1!W310  * (Sheet1!$E$3/100))))</f>
        <v xml:space="preserve"> </v>
      </c>
      <c r="J341" s="44" t="str">
        <f>IF(H341=" ","", (H341*Sheet1!$C$3))</f>
        <v/>
      </c>
    </row>
    <row r="342" spans="1:10" ht="22.5" customHeight="1">
      <c r="A342" s="45"/>
      <c r="B342" s="48"/>
      <c r="C342" s="46" t="str">
        <f>IF(B342 = "", "", IF(Sheet1!P309 = 0, " ", Sheet1!P309))</f>
        <v/>
      </c>
      <c r="D342" s="61"/>
      <c r="E342" s="46" t="str">
        <f>IF(B342 = "", "", IF(AND(Sheet1!$A$3 =1, C342 &gt;= 10), "Not Available", IF(AND(Sheet1!$A$3 = 3, C342 &gt;= 10), "Not Available", IF(Sheet1!$A$3 = 4, " ", Sheet1!$A$3))))</f>
        <v/>
      </c>
      <c r="F342" s="61"/>
      <c r="G342" s="44" t="str">
        <f>IF(Sheet1!W311 = 0, " ", Sheet1!W311)</f>
        <v xml:space="preserve"> </v>
      </c>
      <c r="H342" s="44" t="str">
        <f>IF(Sheet1!W311 = 0, " ", IF(Sheet1!$E$3 = 21, Sheet1!W311, Sheet1!W311 - (Sheet1!W311  * (Sheet1!$E$3/100))))</f>
        <v xml:space="preserve"> </v>
      </c>
      <c r="J342" s="44" t="str">
        <f>IF(H342=" ","", (H342*Sheet1!$C$3))</f>
        <v/>
      </c>
    </row>
    <row r="343" spans="1:10" ht="22.5" customHeight="1">
      <c r="A343" s="45"/>
      <c r="B343" s="48"/>
      <c r="C343" s="46" t="str">
        <f>IF(B343 = "", "", IF(Sheet1!P310 = 0, " ", Sheet1!P310))</f>
        <v/>
      </c>
      <c r="D343" s="61"/>
      <c r="E343" s="46" t="str">
        <f>IF(B343 = "", "", IF(AND(Sheet1!$A$3 =1, C343 &gt;= 10), "Not Available", IF(AND(Sheet1!$A$3 = 3, C343 &gt;= 10), "Not Available", IF(Sheet1!$A$3 = 4, " ", Sheet1!$A$3))))</f>
        <v/>
      </c>
      <c r="F343" s="61"/>
      <c r="G343" s="44" t="str">
        <f>IF(Sheet1!W312 = 0, " ", Sheet1!W312)</f>
        <v xml:space="preserve"> </v>
      </c>
      <c r="H343" s="44" t="str">
        <f>IF(Sheet1!W312 = 0, " ", IF(Sheet1!$E$3 = 21, Sheet1!W312, Sheet1!W312 - (Sheet1!W312  * (Sheet1!$E$3/100))))</f>
        <v xml:space="preserve"> </v>
      </c>
      <c r="J343" s="44" t="str">
        <f>IF(H343=" ","", (H343*Sheet1!$C$3))</f>
        <v/>
      </c>
    </row>
    <row r="344" spans="1:10" ht="22.5" customHeight="1">
      <c r="A344" s="45"/>
      <c r="B344" s="48"/>
      <c r="C344" s="46" t="str">
        <f>IF(B344 = "", "", IF(Sheet1!P311 = 0, " ", Sheet1!P311))</f>
        <v/>
      </c>
      <c r="D344" s="61"/>
      <c r="E344" s="46" t="str">
        <f>IF(B344 = "", "", IF(AND(Sheet1!$A$3 =1, C344 &gt;= 10), "Not Available", IF(AND(Sheet1!$A$3 = 3, C344 &gt;= 10), "Not Available", IF(Sheet1!$A$3 = 4, " ", Sheet1!$A$3))))</f>
        <v/>
      </c>
      <c r="F344" s="61"/>
      <c r="G344" s="44" t="str">
        <f>IF(Sheet1!W313 = 0, " ", Sheet1!W313)</f>
        <v xml:space="preserve"> </v>
      </c>
      <c r="H344" s="44" t="str">
        <f>IF(Sheet1!W313 = 0, " ", IF(Sheet1!$E$3 = 21, Sheet1!W313, Sheet1!W313 - (Sheet1!W313  * (Sheet1!$E$3/100))))</f>
        <v xml:space="preserve"> </v>
      </c>
      <c r="J344" s="44" t="str">
        <f>IF(H344=" ","", (H344*Sheet1!$C$3))</f>
        <v/>
      </c>
    </row>
    <row r="345" spans="1:10" ht="22.5" customHeight="1">
      <c r="A345" s="45"/>
      <c r="B345" s="48"/>
      <c r="C345" s="46" t="str">
        <f>IF(B345 = "", "", IF(Sheet1!P312 = 0, " ", Sheet1!P312))</f>
        <v/>
      </c>
      <c r="D345" s="61"/>
      <c r="E345" s="46" t="str">
        <f>IF(B345 = "", "", IF(AND(Sheet1!$A$3 =1, C345 &gt;= 10), "Not Available", IF(AND(Sheet1!$A$3 = 3, C345 &gt;= 10), "Not Available", IF(Sheet1!$A$3 = 4, " ", Sheet1!$A$3))))</f>
        <v/>
      </c>
      <c r="F345" s="61"/>
      <c r="G345" s="44" t="str">
        <f>IF(Sheet1!W314 = 0, " ", Sheet1!W314)</f>
        <v xml:space="preserve"> </v>
      </c>
      <c r="H345" s="44" t="str">
        <f>IF(Sheet1!W314 = 0, " ", IF(Sheet1!$E$3 = 21, Sheet1!W314, Sheet1!W314 - (Sheet1!W314  * (Sheet1!$E$3/100))))</f>
        <v xml:space="preserve"> </v>
      </c>
      <c r="J345" s="44" t="str">
        <f>IF(H345=" ","", (H345*Sheet1!$C$3))</f>
        <v/>
      </c>
    </row>
    <row r="346" spans="1:10" ht="22.5" customHeight="1">
      <c r="A346" s="45"/>
      <c r="B346" s="48"/>
      <c r="C346" s="46" t="str">
        <f>IF(B346 = "", "", IF(Sheet1!P313 = 0, " ", Sheet1!P313))</f>
        <v/>
      </c>
      <c r="D346" s="61"/>
      <c r="E346" s="46" t="str">
        <f>IF(B346 = "", "", IF(AND(Sheet1!$A$3 =1, C346 &gt;= 10), "Not Available", IF(AND(Sheet1!$A$3 = 3, C346 &gt;= 10), "Not Available", IF(Sheet1!$A$3 = 4, " ", Sheet1!$A$3))))</f>
        <v/>
      </c>
      <c r="F346" s="61"/>
      <c r="G346" s="44" t="str">
        <f>IF(Sheet1!W315 = 0, " ", Sheet1!W315)</f>
        <v xml:space="preserve"> </v>
      </c>
      <c r="H346" s="44" t="str">
        <f>IF(Sheet1!W315 = 0, " ", IF(Sheet1!$E$3 = 21, Sheet1!W315, Sheet1!W315 - (Sheet1!W315  * (Sheet1!$E$3/100))))</f>
        <v xml:space="preserve"> </v>
      </c>
      <c r="J346" s="44" t="str">
        <f>IF(H346=" ","", (H346*Sheet1!$C$3))</f>
        <v/>
      </c>
    </row>
    <row r="347" spans="1:10" ht="22.5" customHeight="1">
      <c r="A347" s="45"/>
      <c r="B347" s="48"/>
      <c r="C347" s="46" t="str">
        <f>IF(B347 = "", "", IF(Sheet1!P314 = 0, " ", Sheet1!P314))</f>
        <v/>
      </c>
      <c r="D347" s="61"/>
      <c r="E347" s="46" t="str">
        <f>IF(B347 = "", "", IF(AND(Sheet1!$A$3 =1, C347 &gt;= 10), "Not Available", IF(AND(Sheet1!$A$3 = 3, C347 &gt;= 10), "Not Available", IF(Sheet1!$A$3 = 4, " ", Sheet1!$A$3))))</f>
        <v/>
      </c>
      <c r="F347" s="61"/>
      <c r="G347" s="44" t="str">
        <f>IF(Sheet1!W316 = 0, " ", Sheet1!W316)</f>
        <v xml:space="preserve"> </v>
      </c>
      <c r="H347" s="44" t="str">
        <f>IF(Sheet1!W316 = 0, " ", IF(Sheet1!$E$3 = 21, Sheet1!W316, Sheet1!W316 - (Sheet1!W316  * (Sheet1!$E$3/100))))</f>
        <v xml:space="preserve"> </v>
      </c>
      <c r="J347" s="44" t="str">
        <f>IF(H347=" ","", (H347*Sheet1!$C$3))</f>
        <v/>
      </c>
    </row>
    <row r="348" spans="1:10" ht="22.5" customHeight="1">
      <c r="A348" s="45"/>
      <c r="B348" s="48"/>
      <c r="C348" s="46" t="str">
        <f>IF(B348 = "", "", IF(Sheet1!P315 = 0, " ", Sheet1!P315))</f>
        <v/>
      </c>
      <c r="D348" s="61"/>
      <c r="E348" s="46" t="str">
        <f>IF(B348 = "", "", IF(AND(Sheet1!$A$3 =1, C348 &gt;= 10), "Not Available", IF(AND(Sheet1!$A$3 = 3, C348 &gt;= 10), "Not Available", IF(Sheet1!$A$3 = 4, " ", Sheet1!$A$3))))</f>
        <v/>
      </c>
      <c r="F348" s="61"/>
      <c r="G348" s="44" t="str">
        <f>IF(Sheet1!W317 = 0, " ", Sheet1!W317)</f>
        <v xml:space="preserve"> </v>
      </c>
      <c r="H348" s="44" t="str">
        <f>IF(Sheet1!W317 = 0, " ", IF(Sheet1!$E$3 = 21, Sheet1!W317, Sheet1!W317 - (Sheet1!W317  * (Sheet1!$E$3/100))))</f>
        <v xml:space="preserve"> </v>
      </c>
      <c r="J348" s="44" t="str">
        <f>IF(H348=" ","", (H348*Sheet1!$C$3))</f>
        <v/>
      </c>
    </row>
    <row r="349" spans="1:10" ht="22.5" customHeight="1">
      <c r="A349" s="45"/>
      <c r="B349" s="48"/>
      <c r="C349" s="46" t="str">
        <f>IF(B349 = "", "", IF(Sheet1!P316 = 0, " ", Sheet1!P316))</f>
        <v/>
      </c>
      <c r="D349" s="61"/>
      <c r="E349" s="46" t="str">
        <f>IF(B349 = "", "", IF(AND(Sheet1!$A$3 =1, C349 &gt;= 10), "Not Available", IF(AND(Sheet1!$A$3 = 3, C349 &gt;= 10), "Not Available", IF(Sheet1!$A$3 = 4, " ", Sheet1!$A$3))))</f>
        <v/>
      </c>
      <c r="F349" s="61"/>
      <c r="G349" s="44" t="str">
        <f>IF(Sheet1!W318 = 0, " ", Sheet1!W318)</f>
        <v xml:space="preserve"> </v>
      </c>
      <c r="H349" s="44" t="str">
        <f>IF(Sheet1!W318 = 0, " ", IF(Sheet1!$E$3 = 21, Sheet1!W318, Sheet1!W318 - (Sheet1!W318  * (Sheet1!$E$3/100))))</f>
        <v xml:space="preserve"> </v>
      </c>
      <c r="J349" s="44" t="str">
        <f>IF(H349=" ","", (H349*Sheet1!$C$3))</f>
        <v/>
      </c>
    </row>
    <row r="350" spans="1:10" ht="22.5" customHeight="1">
      <c r="A350" s="45"/>
      <c r="B350" s="48"/>
      <c r="C350" s="46" t="str">
        <f>IF(B350 = "", "", IF(Sheet1!P317 = 0, " ", Sheet1!P317))</f>
        <v/>
      </c>
      <c r="D350" s="61"/>
      <c r="E350" s="46" t="str">
        <f>IF(B350 = "", "", IF(AND(Sheet1!$A$3 =1, C350 &gt;= 10), "Not Available", IF(AND(Sheet1!$A$3 = 3, C350 &gt;= 10), "Not Available", IF(Sheet1!$A$3 = 4, " ", Sheet1!$A$3))))</f>
        <v/>
      </c>
      <c r="F350" s="61"/>
      <c r="G350" s="44" t="str">
        <f>IF(Sheet1!W319 = 0, " ", Sheet1!W319)</f>
        <v xml:space="preserve"> </v>
      </c>
      <c r="H350" s="44" t="str">
        <f>IF(Sheet1!W319 = 0, " ", IF(Sheet1!$E$3 = 21, Sheet1!W319, Sheet1!W319 - (Sheet1!W319  * (Sheet1!$E$3/100))))</f>
        <v xml:space="preserve"> </v>
      </c>
      <c r="J350" s="44" t="str">
        <f>IF(H350=" ","", (H350*Sheet1!$C$3))</f>
        <v/>
      </c>
    </row>
    <row r="351" spans="1:10" ht="22.5" customHeight="1">
      <c r="A351" s="45"/>
      <c r="B351" s="48"/>
      <c r="C351" s="46" t="str">
        <f>IF(B351 = "", "", IF(Sheet1!P318 = 0, " ", Sheet1!P318))</f>
        <v/>
      </c>
      <c r="D351" s="61"/>
      <c r="E351" s="46" t="str">
        <f>IF(B351 = "", "", IF(AND(Sheet1!$A$3 =1, C351 &gt;= 10), "Not Available", IF(AND(Sheet1!$A$3 = 3, C351 &gt;= 10), "Not Available", IF(Sheet1!$A$3 = 4, " ", Sheet1!$A$3))))</f>
        <v/>
      </c>
      <c r="F351" s="61"/>
      <c r="G351" s="44" t="str">
        <f>IF(Sheet1!W320 = 0, " ", Sheet1!W320)</f>
        <v xml:space="preserve"> </v>
      </c>
      <c r="H351" s="44" t="str">
        <f>IF(Sheet1!W320 = 0, " ", IF(Sheet1!$E$3 = 21, Sheet1!W320, Sheet1!W320 - (Sheet1!W320  * (Sheet1!$E$3/100))))</f>
        <v xml:space="preserve"> </v>
      </c>
      <c r="J351" s="44" t="str">
        <f>IF(H351=" ","", (H351*Sheet1!$C$3))</f>
        <v/>
      </c>
    </row>
    <row r="352" spans="1:10" ht="22.5" customHeight="1">
      <c r="A352" s="45"/>
      <c r="B352" s="48"/>
      <c r="C352" s="46" t="str">
        <f>IF(B352 = "", "", IF(Sheet1!P319 = 0, " ", Sheet1!P319))</f>
        <v/>
      </c>
      <c r="D352" s="61"/>
      <c r="E352" s="46" t="str">
        <f>IF(B352 = "", "", IF(AND(Sheet1!$A$3 =1, C352 &gt;= 10), "Not Available", IF(AND(Sheet1!$A$3 = 3, C352 &gt;= 10), "Not Available", IF(Sheet1!$A$3 = 4, " ", Sheet1!$A$3))))</f>
        <v/>
      </c>
      <c r="F352" s="61"/>
      <c r="G352" s="44" t="str">
        <f>IF(Sheet1!W321 = 0, " ", Sheet1!W321)</f>
        <v xml:space="preserve"> </v>
      </c>
      <c r="H352" s="44" t="str">
        <f>IF(Sheet1!W321 = 0, " ", IF(Sheet1!$E$3 = 21, Sheet1!W321, Sheet1!W321 - (Sheet1!W321  * (Sheet1!$E$3/100))))</f>
        <v xml:space="preserve"> </v>
      </c>
      <c r="J352" s="44" t="str">
        <f>IF(H352=" ","", (H352*Sheet1!$C$3))</f>
        <v/>
      </c>
    </row>
    <row r="353" spans="1:10" ht="22.5" customHeight="1">
      <c r="A353" s="45"/>
      <c r="B353" s="48"/>
      <c r="C353" s="46" t="str">
        <f>IF(B353 = "", "", IF(Sheet1!P320 = 0, " ", Sheet1!P320))</f>
        <v/>
      </c>
      <c r="D353" s="61"/>
      <c r="E353" s="46" t="str">
        <f>IF(B353 = "", "", IF(AND(Sheet1!$A$3 =1, C353 &gt;= 10), "Not Available", IF(AND(Sheet1!$A$3 = 3, C353 &gt;= 10), "Not Available", IF(Sheet1!$A$3 = 4, " ", Sheet1!$A$3))))</f>
        <v/>
      </c>
      <c r="F353" s="61"/>
      <c r="G353" s="44" t="str">
        <f>IF(Sheet1!W322 = 0, " ", Sheet1!W322)</f>
        <v xml:space="preserve"> </v>
      </c>
      <c r="H353" s="44" t="str">
        <f>IF(Sheet1!W322 = 0, " ", IF(Sheet1!$E$3 = 21, Sheet1!W322, Sheet1!W322 - (Sheet1!W322  * (Sheet1!$E$3/100))))</f>
        <v xml:space="preserve"> </v>
      </c>
      <c r="J353" s="44" t="str">
        <f>IF(H353=" ","", (H353*Sheet1!$C$3))</f>
        <v/>
      </c>
    </row>
    <row r="354" spans="1:10" ht="22.5" customHeight="1">
      <c r="A354" s="45"/>
      <c r="B354" s="48"/>
      <c r="C354" s="46" t="str">
        <f>IF(B354 = "", "", IF(Sheet1!P321 = 0, " ", Sheet1!P321))</f>
        <v/>
      </c>
      <c r="D354" s="61"/>
      <c r="E354" s="46" t="str">
        <f>IF(B354 = "", "", IF(AND(Sheet1!$A$3 =1, C354 &gt;= 10), "Not Available", IF(AND(Sheet1!$A$3 = 3, C354 &gt;= 10), "Not Available", IF(Sheet1!$A$3 = 4, " ", Sheet1!$A$3))))</f>
        <v/>
      </c>
      <c r="F354" s="61"/>
      <c r="G354" s="44" t="str">
        <f>IF(Sheet1!W323 = 0, " ", Sheet1!W323)</f>
        <v xml:space="preserve"> </v>
      </c>
      <c r="H354" s="44" t="str">
        <f>IF(Sheet1!W323 = 0, " ", IF(Sheet1!$E$3 = 21, Sheet1!W323, Sheet1!W323 - (Sheet1!W323  * (Sheet1!$E$3/100))))</f>
        <v xml:space="preserve"> </v>
      </c>
      <c r="J354" s="44" t="str">
        <f>IF(H354=" ","", (H354*Sheet1!$C$3))</f>
        <v/>
      </c>
    </row>
    <row r="355" spans="1:10" ht="22.5" customHeight="1">
      <c r="A355" s="45"/>
      <c r="B355" s="48"/>
      <c r="C355" s="46" t="str">
        <f>IF(B355 = "", "", IF(Sheet1!P322 = 0, " ", Sheet1!P322))</f>
        <v/>
      </c>
      <c r="D355" s="61"/>
      <c r="E355" s="46" t="str">
        <f>IF(B355 = "", "", IF(AND(Sheet1!$A$3 =1, C355 &gt;= 10), "Not Available", IF(AND(Sheet1!$A$3 = 3, C355 &gt;= 10), "Not Available", IF(Sheet1!$A$3 = 4, " ", Sheet1!$A$3))))</f>
        <v/>
      </c>
      <c r="F355" s="61"/>
      <c r="G355" s="44" t="str">
        <f>IF(Sheet1!W324 = 0, " ", Sheet1!W324)</f>
        <v xml:space="preserve"> </v>
      </c>
      <c r="H355" s="44" t="str">
        <f>IF(Sheet1!W324 = 0, " ", IF(Sheet1!$E$3 = 21, Sheet1!W324, Sheet1!W324 - (Sheet1!W324  * (Sheet1!$E$3/100))))</f>
        <v xml:space="preserve"> </v>
      </c>
      <c r="J355" s="44" t="str">
        <f>IF(H355=" ","", (H355*Sheet1!$C$3))</f>
        <v/>
      </c>
    </row>
    <row r="356" spans="1:10" ht="22.5" customHeight="1">
      <c r="A356" s="45"/>
      <c r="B356" s="48"/>
      <c r="C356" s="46" t="str">
        <f>IF(B356 = "", "", IF(Sheet1!P323 = 0, " ", Sheet1!P323))</f>
        <v/>
      </c>
      <c r="D356" s="61"/>
      <c r="E356" s="46" t="str">
        <f>IF(B356 = "", "", IF(AND(Sheet1!$A$3 =1, C356 &gt;= 10), "Not Available", IF(AND(Sheet1!$A$3 = 3, C356 &gt;= 10), "Not Available", IF(Sheet1!$A$3 = 4, " ", Sheet1!$A$3))))</f>
        <v/>
      </c>
      <c r="F356" s="61"/>
      <c r="G356" s="44" t="str">
        <f>IF(Sheet1!W325 = 0, " ", Sheet1!W325)</f>
        <v xml:space="preserve"> </v>
      </c>
      <c r="H356" s="44" t="str">
        <f>IF(Sheet1!W325 = 0, " ", IF(Sheet1!$E$3 = 21, Sheet1!W325, Sheet1!W325 - (Sheet1!W325  * (Sheet1!$E$3/100))))</f>
        <v xml:space="preserve"> </v>
      </c>
      <c r="J356" s="44" t="str">
        <f>IF(H356=" ","", (H356*Sheet1!$C$3))</f>
        <v/>
      </c>
    </row>
    <row r="357" spans="1:10" ht="22.5" customHeight="1">
      <c r="A357" s="45"/>
      <c r="B357" s="48"/>
      <c r="C357" s="46" t="str">
        <f>IF(B357 = "", "", IF(Sheet1!P324 = 0, " ", Sheet1!P324))</f>
        <v/>
      </c>
      <c r="D357" s="61"/>
      <c r="E357" s="46" t="str">
        <f>IF(B357 = "", "", IF(AND(Sheet1!$A$3 =1, C357 &gt;= 10), "Not Available", IF(AND(Sheet1!$A$3 = 3, C357 &gt;= 10), "Not Available", IF(Sheet1!$A$3 = 4, " ", Sheet1!$A$3))))</f>
        <v/>
      </c>
      <c r="F357" s="61"/>
      <c r="G357" s="44" t="str">
        <f>IF(Sheet1!W326 = 0, " ", Sheet1!W326)</f>
        <v xml:space="preserve"> </v>
      </c>
      <c r="H357" s="44" t="str">
        <f>IF(Sheet1!W326 = 0, " ", IF(Sheet1!$E$3 = 21, Sheet1!W326, Sheet1!W326 - (Sheet1!W326  * (Sheet1!$E$3/100))))</f>
        <v xml:space="preserve"> </v>
      </c>
      <c r="J357" s="44" t="str">
        <f>IF(H357=" ","", (H357*Sheet1!$C$3))</f>
        <v/>
      </c>
    </row>
    <row r="358" spans="1:10" ht="22.5" customHeight="1">
      <c r="A358" s="45"/>
      <c r="B358" s="48"/>
      <c r="C358" s="46" t="str">
        <f>IF(B358 = "", "", IF(Sheet1!P325 = 0, " ", Sheet1!P325))</f>
        <v/>
      </c>
      <c r="D358" s="61"/>
      <c r="E358" s="46" t="str">
        <f>IF(B358 = "", "", IF(AND(Sheet1!$A$3 =1, C358 &gt;= 10), "Not Available", IF(AND(Sheet1!$A$3 = 3, C358 &gt;= 10), "Not Available", IF(Sheet1!$A$3 = 4, " ", Sheet1!$A$3))))</f>
        <v/>
      </c>
      <c r="F358" s="61"/>
      <c r="G358" s="44" t="str">
        <f>IF(Sheet1!W327 = 0, " ", Sheet1!W327)</f>
        <v xml:space="preserve"> </v>
      </c>
      <c r="H358" s="44" t="str">
        <f>IF(Sheet1!W327 = 0, " ", IF(Sheet1!$E$3 = 21, Sheet1!W327, Sheet1!W327 - (Sheet1!W327  * (Sheet1!$E$3/100))))</f>
        <v xml:space="preserve"> </v>
      </c>
      <c r="J358" s="44" t="str">
        <f>IF(H358=" ","", (H358*Sheet1!$C$3))</f>
        <v/>
      </c>
    </row>
    <row r="359" spans="1:10" ht="22.5" customHeight="1">
      <c r="A359" s="45"/>
      <c r="B359" s="48"/>
      <c r="C359" s="46" t="str">
        <f>IF(B359 = "", "", IF(Sheet1!P326 = 0, " ", Sheet1!P326))</f>
        <v/>
      </c>
      <c r="D359" s="61"/>
      <c r="E359" s="46" t="str">
        <f>IF(B359 = "", "", IF(AND(Sheet1!$A$3 =1, C359 &gt;= 10), "Not Available", IF(AND(Sheet1!$A$3 = 3, C359 &gt;= 10), "Not Available", IF(Sheet1!$A$3 = 4, " ", Sheet1!$A$3))))</f>
        <v/>
      </c>
      <c r="F359" s="61"/>
      <c r="G359" s="44" t="str">
        <f>IF(Sheet1!W328 = 0, " ", Sheet1!W328)</f>
        <v xml:space="preserve"> </v>
      </c>
      <c r="H359" s="44" t="str">
        <f>IF(Sheet1!W328 = 0, " ", IF(Sheet1!$E$3 = 21, Sheet1!W328, Sheet1!W328 - (Sheet1!W328  * (Sheet1!$E$3/100))))</f>
        <v xml:space="preserve"> </v>
      </c>
      <c r="J359" s="44" t="str">
        <f>IF(H359=" ","", (H359*Sheet1!$C$3))</f>
        <v/>
      </c>
    </row>
    <row r="360" spans="1:10" ht="22.5" customHeight="1">
      <c r="A360" s="45"/>
      <c r="B360" s="48"/>
      <c r="C360" s="46" t="str">
        <f>IF(B360 = "", "", IF(Sheet1!P327 = 0, " ", Sheet1!P327))</f>
        <v/>
      </c>
      <c r="D360" s="61"/>
      <c r="E360" s="46" t="str">
        <f>IF(B360 = "", "", IF(AND(Sheet1!$A$3 =1, C360 &gt;= 10), "Not Available", IF(AND(Sheet1!$A$3 = 3, C360 &gt;= 10), "Not Available", IF(Sheet1!$A$3 = 4, " ", Sheet1!$A$3))))</f>
        <v/>
      </c>
      <c r="F360" s="61"/>
      <c r="G360" s="44" t="str">
        <f>IF(Sheet1!W329 = 0, " ", Sheet1!W329)</f>
        <v xml:space="preserve"> </v>
      </c>
      <c r="H360" s="44" t="str">
        <f>IF(Sheet1!W329 = 0, " ", IF(Sheet1!$E$3 = 21, Sheet1!W329, Sheet1!W329 - (Sheet1!W329  * (Sheet1!$E$3/100))))</f>
        <v xml:space="preserve"> </v>
      </c>
      <c r="J360" s="44" t="str">
        <f>IF(H360=" ","", (H360*Sheet1!$C$3))</f>
        <v/>
      </c>
    </row>
    <row r="361" spans="1:10" ht="22.5" customHeight="1">
      <c r="A361" s="45"/>
      <c r="B361" s="48"/>
      <c r="C361" s="46" t="str">
        <f>IF(B361 = "", "", IF(Sheet1!P328 = 0, " ", Sheet1!P328))</f>
        <v/>
      </c>
      <c r="D361" s="61"/>
      <c r="E361" s="46" t="str">
        <f>IF(B361 = "", "", IF(AND(Sheet1!$A$3 =1, C361 &gt;= 10), "Not Available", IF(AND(Sheet1!$A$3 = 3, C361 &gt;= 10), "Not Available", IF(Sheet1!$A$3 = 4, " ", Sheet1!$A$3))))</f>
        <v/>
      </c>
      <c r="F361" s="61"/>
      <c r="G361" s="44" t="str">
        <f>IF(Sheet1!W330 = 0, " ", Sheet1!W330)</f>
        <v xml:space="preserve"> </v>
      </c>
      <c r="H361" s="44" t="str">
        <f>IF(Sheet1!W330 = 0, " ", IF(Sheet1!$E$3 = 21, Sheet1!W330, Sheet1!W330 - (Sheet1!W330  * (Sheet1!$E$3/100))))</f>
        <v xml:space="preserve"> </v>
      </c>
      <c r="J361" s="44" t="str">
        <f>IF(H361=" ","", (H361*Sheet1!$C$3))</f>
        <v/>
      </c>
    </row>
    <row r="362" spans="1:10" ht="22.5" customHeight="1">
      <c r="A362" s="45"/>
      <c r="B362" s="48"/>
      <c r="C362" s="46" t="str">
        <f>IF(B362 = "", "", IF(Sheet1!P329 = 0, " ", Sheet1!P329))</f>
        <v/>
      </c>
      <c r="D362" s="61"/>
      <c r="E362" s="46" t="str">
        <f>IF(B362 = "", "", IF(AND(Sheet1!$A$3 =1, C362 &gt;= 10), "Not Available", IF(AND(Sheet1!$A$3 = 3, C362 &gt;= 10), "Not Available", IF(Sheet1!$A$3 = 4, " ", Sheet1!$A$3))))</f>
        <v/>
      </c>
      <c r="F362" s="61"/>
      <c r="G362" s="44" t="str">
        <f>IF(Sheet1!W331 = 0, " ", Sheet1!W331)</f>
        <v xml:space="preserve"> </v>
      </c>
      <c r="H362" s="44" t="str">
        <f>IF(Sheet1!W331 = 0, " ", IF(Sheet1!$E$3 = 21, Sheet1!W331, Sheet1!W331 - (Sheet1!W331  * (Sheet1!$E$3/100))))</f>
        <v xml:space="preserve"> </v>
      </c>
      <c r="J362" s="44" t="str">
        <f>IF(H362=" ","", (H362*Sheet1!$C$3))</f>
        <v/>
      </c>
    </row>
    <row r="363" spans="1:10" ht="22.5" customHeight="1">
      <c r="A363" s="45"/>
      <c r="B363" s="48"/>
      <c r="C363" s="46" t="str">
        <f>IF(B363 = "", "", IF(Sheet1!P330 = 0, " ", Sheet1!P330))</f>
        <v/>
      </c>
      <c r="D363" s="61"/>
      <c r="E363" s="46" t="str">
        <f>IF(B363 = "", "", IF(AND(Sheet1!$A$3 =1, C363 &gt;= 10), "Not Available", IF(AND(Sheet1!$A$3 = 3, C363 &gt;= 10), "Not Available", IF(Sheet1!$A$3 = 4, " ", Sheet1!$A$3))))</f>
        <v/>
      </c>
      <c r="F363" s="61"/>
      <c r="G363" s="44" t="str">
        <f>IF(Sheet1!W332 = 0, " ", Sheet1!W332)</f>
        <v xml:space="preserve"> </v>
      </c>
      <c r="H363" s="44" t="str">
        <f>IF(Sheet1!W332 = 0, " ", IF(Sheet1!$E$3 = 21, Sheet1!W332, Sheet1!W332 - (Sheet1!W332  * (Sheet1!$E$3/100))))</f>
        <v xml:space="preserve"> </v>
      </c>
      <c r="J363" s="44" t="str">
        <f>IF(H363=" ","", (H363*Sheet1!$C$3))</f>
        <v/>
      </c>
    </row>
    <row r="364" spans="1:10" ht="22.5" customHeight="1">
      <c r="A364" s="45"/>
      <c r="B364" s="48"/>
      <c r="C364" s="46" t="str">
        <f>IF(B364 = "", "", IF(Sheet1!P331 = 0, " ", Sheet1!P331))</f>
        <v/>
      </c>
      <c r="D364" s="61"/>
      <c r="E364" s="46" t="str">
        <f>IF(B364 = "", "", IF(AND(Sheet1!$A$3 =1, C364 &gt;= 10), "Not Available", IF(AND(Sheet1!$A$3 = 3, C364 &gt;= 10), "Not Available", IF(Sheet1!$A$3 = 4, " ", Sheet1!$A$3))))</f>
        <v/>
      </c>
      <c r="F364" s="61"/>
      <c r="G364" s="44" t="str">
        <f>IF(Sheet1!W333 = 0, " ", Sheet1!W333)</f>
        <v xml:space="preserve"> </v>
      </c>
      <c r="H364" s="44" t="str">
        <f>IF(Sheet1!W333 = 0, " ", IF(Sheet1!$E$3 = 21, Sheet1!W333, Sheet1!W333 - (Sheet1!W333  * (Sheet1!$E$3/100))))</f>
        <v xml:space="preserve"> </v>
      </c>
      <c r="J364" s="44" t="str">
        <f>IF(H364=" ","", (H364*Sheet1!$C$3))</f>
        <v/>
      </c>
    </row>
    <row r="365" spans="1:10" ht="22.5" customHeight="1">
      <c r="A365" s="45"/>
      <c r="B365" s="48"/>
      <c r="C365" s="46" t="str">
        <f>IF(B365 = "", "", IF(Sheet1!P332 = 0, " ", Sheet1!P332))</f>
        <v/>
      </c>
      <c r="D365" s="61"/>
      <c r="E365" s="46" t="str">
        <f>IF(B365 = "", "", IF(AND(Sheet1!$A$3 =1, C365 &gt;= 10), "Not Available", IF(AND(Sheet1!$A$3 = 3, C365 &gt;= 10), "Not Available", IF(Sheet1!$A$3 = 4, " ", Sheet1!$A$3))))</f>
        <v/>
      </c>
      <c r="F365" s="61"/>
      <c r="G365" s="44" t="str">
        <f>IF(Sheet1!W334 = 0, " ", Sheet1!W334)</f>
        <v xml:space="preserve"> </v>
      </c>
      <c r="H365" s="44" t="str">
        <f>IF(Sheet1!W334 = 0, " ", IF(Sheet1!$E$3 = 21, Sheet1!W334, Sheet1!W334 - (Sheet1!W334  * (Sheet1!$E$3/100))))</f>
        <v xml:space="preserve"> </v>
      </c>
      <c r="J365" s="44" t="str">
        <f>IF(H365=" ","", (H365*Sheet1!$C$3))</f>
        <v/>
      </c>
    </row>
    <row r="366" spans="1:10" ht="22.5" customHeight="1">
      <c r="A366" s="45"/>
      <c r="B366" s="48"/>
      <c r="C366" s="46" t="str">
        <f>IF(B366 = "", "", IF(Sheet1!P333 = 0, " ", Sheet1!P333))</f>
        <v/>
      </c>
      <c r="D366" s="61"/>
      <c r="E366" s="46" t="str">
        <f>IF(B366 = "", "", IF(AND(Sheet1!$A$3 =1, C366 &gt;= 10), "Not Available", IF(AND(Sheet1!$A$3 = 3, C366 &gt;= 10), "Not Available", IF(Sheet1!$A$3 = 4, " ", Sheet1!$A$3))))</f>
        <v/>
      </c>
      <c r="F366" s="61"/>
      <c r="G366" s="44" t="str">
        <f>IF(Sheet1!W335 = 0, " ", Sheet1!W335)</f>
        <v xml:space="preserve"> </v>
      </c>
      <c r="H366" s="44" t="str">
        <f>IF(Sheet1!W335 = 0, " ", IF(Sheet1!$E$3 = 21, Sheet1!W335, Sheet1!W335 - (Sheet1!W335  * (Sheet1!$E$3/100))))</f>
        <v xml:space="preserve"> </v>
      </c>
      <c r="J366" s="44" t="str">
        <f>IF(H366=" ","", (H366*Sheet1!$C$3))</f>
        <v/>
      </c>
    </row>
    <row r="367" spans="1:10" ht="22.5" customHeight="1">
      <c r="A367" s="45"/>
      <c r="B367" s="48"/>
      <c r="C367" s="46" t="str">
        <f>IF(B367 = "", "", IF(Sheet1!P334 = 0, " ", Sheet1!P334))</f>
        <v/>
      </c>
      <c r="D367" s="61"/>
      <c r="E367" s="46" t="str">
        <f>IF(B367 = "", "", IF(AND(Sheet1!$A$3 =1, C367 &gt;= 10), "Not Available", IF(AND(Sheet1!$A$3 = 3, C367 &gt;= 10), "Not Available", IF(Sheet1!$A$3 = 4, " ", Sheet1!$A$3))))</f>
        <v/>
      </c>
      <c r="F367" s="61"/>
      <c r="G367" s="44" t="str">
        <f>IF(Sheet1!W336 = 0, " ", Sheet1!W336)</f>
        <v xml:space="preserve"> </v>
      </c>
      <c r="H367" s="44" t="str">
        <f>IF(Sheet1!W336 = 0, " ", IF(Sheet1!$E$3 = 21, Sheet1!W336, Sheet1!W336 - (Sheet1!W336  * (Sheet1!$E$3/100))))</f>
        <v xml:space="preserve"> </v>
      </c>
      <c r="J367" s="44" t="str">
        <f>IF(H367=" ","", (H367*Sheet1!$C$3))</f>
        <v/>
      </c>
    </row>
    <row r="368" spans="1:10" ht="22.5" customHeight="1">
      <c r="A368" s="45"/>
      <c r="B368" s="48"/>
      <c r="C368" s="46" t="str">
        <f>IF(B368 = "", "", IF(Sheet1!P335 = 0, " ", Sheet1!P335))</f>
        <v/>
      </c>
      <c r="D368" s="61"/>
      <c r="E368" s="46" t="str">
        <f>IF(B368 = "", "", IF(AND(Sheet1!$A$3 =1, C368 &gt;= 10), "Not Available", IF(AND(Sheet1!$A$3 = 3, C368 &gt;= 10), "Not Available", IF(Sheet1!$A$3 = 4, " ", Sheet1!$A$3))))</f>
        <v/>
      </c>
      <c r="F368" s="61"/>
      <c r="G368" s="44" t="str">
        <f>IF(Sheet1!W337 = 0, " ", Sheet1!W337)</f>
        <v xml:space="preserve"> </v>
      </c>
      <c r="H368" s="44" t="str">
        <f>IF(Sheet1!W337 = 0, " ", IF(Sheet1!$E$3 = 21, Sheet1!W337, Sheet1!W337 - (Sheet1!W337  * (Sheet1!$E$3/100))))</f>
        <v xml:space="preserve"> </v>
      </c>
      <c r="J368" s="44" t="str">
        <f>IF(H368=" ","", (H368*Sheet1!$C$3))</f>
        <v/>
      </c>
    </row>
    <row r="369" spans="1:10" ht="22.5" customHeight="1">
      <c r="A369" s="45"/>
      <c r="B369" s="48"/>
      <c r="C369" s="46" t="str">
        <f>IF(B369 = "", "", IF(Sheet1!P336 = 0, " ", Sheet1!P336))</f>
        <v/>
      </c>
      <c r="D369" s="61"/>
      <c r="E369" s="46" t="str">
        <f>IF(B369 = "", "", IF(AND(Sheet1!$A$3 =1, C369 &gt;= 10), "Not Available", IF(AND(Sheet1!$A$3 = 3, C369 &gt;= 10), "Not Available", IF(Sheet1!$A$3 = 4, " ", Sheet1!$A$3))))</f>
        <v/>
      </c>
      <c r="F369" s="61"/>
      <c r="G369" s="44" t="str">
        <f>IF(Sheet1!W338 = 0, " ", Sheet1!W338)</f>
        <v xml:space="preserve"> </v>
      </c>
      <c r="H369" s="44" t="str">
        <f>IF(Sheet1!W338 = 0, " ", IF(Sheet1!$E$3 = 21, Sheet1!W338, Sheet1!W338 - (Sheet1!W338  * (Sheet1!$E$3/100))))</f>
        <v xml:space="preserve"> </v>
      </c>
      <c r="J369" s="44" t="str">
        <f>IF(H369=" ","", (H369*Sheet1!$C$3))</f>
        <v/>
      </c>
    </row>
    <row r="370" spans="1:10" ht="22.5" customHeight="1">
      <c r="A370" s="45"/>
      <c r="B370" s="48"/>
      <c r="C370" s="46" t="str">
        <f>IF(B370 = "", "", IF(Sheet1!P337 = 0, " ", Sheet1!P337))</f>
        <v/>
      </c>
      <c r="D370" s="61"/>
      <c r="E370" s="46" t="str">
        <f>IF(B370 = "", "", IF(AND(Sheet1!$A$3 =1, C370 &gt;= 10), "Not Available", IF(AND(Sheet1!$A$3 = 3, C370 &gt;= 10), "Not Available", IF(Sheet1!$A$3 = 4, " ", Sheet1!$A$3))))</f>
        <v/>
      </c>
      <c r="F370" s="61"/>
      <c r="G370" s="44" t="str">
        <f>IF(Sheet1!W339 = 0, " ", Sheet1!W339)</f>
        <v xml:space="preserve"> </v>
      </c>
      <c r="H370" s="44" t="str">
        <f>IF(Sheet1!W339 = 0, " ", IF(Sheet1!$E$3 = 21, Sheet1!W339, Sheet1!W339 - (Sheet1!W339  * (Sheet1!$E$3/100))))</f>
        <v xml:space="preserve"> </v>
      </c>
      <c r="J370" s="44" t="str">
        <f>IF(H370=" ","", (H370*Sheet1!$C$3))</f>
        <v/>
      </c>
    </row>
    <row r="371" spans="1:10" ht="22.5" customHeight="1">
      <c r="A371" s="45"/>
      <c r="B371" s="48"/>
      <c r="C371" s="46" t="str">
        <f>IF(B371 = "", "", IF(Sheet1!P338 = 0, " ", Sheet1!P338))</f>
        <v/>
      </c>
      <c r="D371" s="61"/>
      <c r="E371" s="46" t="str">
        <f>IF(B371 = "", "", IF(AND(Sheet1!$A$3 =1, C371 &gt;= 10), "Not Available", IF(AND(Sheet1!$A$3 = 3, C371 &gt;= 10), "Not Available", IF(Sheet1!$A$3 = 4, " ", Sheet1!$A$3))))</f>
        <v/>
      </c>
      <c r="F371" s="61"/>
      <c r="G371" s="44" t="str">
        <f>IF(Sheet1!W340 = 0, " ", Sheet1!W340)</f>
        <v xml:space="preserve"> </v>
      </c>
      <c r="H371" s="44" t="str">
        <f>IF(Sheet1!W340 = 0, " ", IF(Sheet1!$E$3 = 21, Sheet1!W340, Sheet1!W340 - (Sheet1!W340  * (Sheet1!$E$3/100))))</f>
        <v xml:space="preserve"> </v>
      </c>
      <c r="J371" s="44" t="str">
        <f>IF(H371=" ","", (H371*Sheet1!$C$3))</f>
        <v/>
      </c>
    </row>
    <row r="372" spans="1:10" ht="22.5" customHeight="1">
      <c r="A372" s="45"/>
      <c r="B372" s="48"/>
      <c r="C372" s="46" t="str">
        <f>IF(B372 = "", "", IF(Sheet1!P339 = 0, " ", Sheet1!P339))</f>
        <v/>
      </c>
      <c r="D372" s="61"/>
      <c r="E372" s="46" t="str">
        <f>IF(B372 = "", "", IF(AND(Sheet1!$A$3 =1, C372 &gt;= 10), "Not Available", IF(AND(Sheet1!$A$3 = 3, C372 &gt;= 10), "Not Available", IF(Sheet1!$A$3 = 4, " ", Sheet1!$A$3))))</f>
        <v/>
      </c>
      <c r="F372" s="61"/>
      <c r="G372" s="44" t="str">
        <f>IF(Sheet1!W341 = 0, " ", Sheet1!W341)</f>
        <v xml:space="preserve"> </v>
      </c>
      <c r="H372" s="44" t="str">
        <f>IF(Sheet1!W341 = 0, " ", IF(Sheet1!$E$3 = 21, Sheet1!W341, Sheet1!W341 - (Sheet1!W341  * (Sheet1!$E$3/100))))</f>
        <v xml:space="preserve"> </v>
      </c>
      <c r="J372" s="44" t="str">
        <f>IF(H372=" ","", (H372*Sheet1!$C$3))</f>
        <v/>
      </c>
    </row>
    <row r="373" spans="1:10" ht="22.5" customHeight="1">
      <c r="A373" s="45"/>
      <c r="B373" s="48"/>
      <c r="C373" s="46" t="str">
        <f>IF(B373 = "", "", IF(Sheet1!P340 = 0, " ", Sheet1!P340))</f>
        <v/>
      </c>
      <c r="D373" s="61"/>
      <c r="E373" s="46" t="str">
        <f>IF(B373 = "", "", IF(AND(Sheet1!$A$3 =1, C373 &gt;= 10), "Not Available", IF(AND(Sheet1!$A$3 = 3, C373 &gt;= 10), "Not Available", IF(Sheet1!$A$3 = 4, " ", Sheet1!$A$3))))</f>
        <v/>
      </c>
      <c r="F373" s="61"/>
      <c r="G373" s="44" t="str">
        <f>IF(Sheet1!W342 = 0, " ", Sheet1!W342)</f>
        <v xml:space="preserve"> </v>
      </c>
      <c r="H373" s="44" t="str">
        <f>IF(Sheet1!W342 = 0, " ", IF(Sheet1!$E$3 = 21, Sheet1!W342, Sheet1!W342 - (Sheet1!W342  * (Sheet1!$E$3/100))))</f>
        <v xml:space="preserve"> </v>
      </c>
      <c r="J373" s="44" t="str">
        <f>IF(H373=" ","", (H373*Sheet1!$C$3))</f>
        <v/>
      </c>
    </row>
    <row r="374" spans="1:10" ht="22.5" customHeight="1">
      <c r="A374" s="45"/>
      <c r="B374" s="48"/>
      <c r="C374" s="46" t="str">
        <f>IF(B374 = "", "", IF(Sheet1!P341 = 0, " ", Sheet1!P341))</f>
        <v/>
      </c>
      <c r="D374" s="61"/>
      <c r="E374" s="46" t="str">
        <f>IF(B374 = "", "", IF(AND(Sheet1!$A$3 =1, C374 &gt;= 10), "Not Available", IF(AND(Sheet1!$A$3 = 3, C374 &gt;= 10), "Not Available", IF(Sheet1!$A$3 = 4, " ", Sheet1!$A$3))))</f>
        <v/>
      </c>
      <c r="F374" s="61"/>
      <c r="G374" s="44" t="str">
        <f>IF(Sheet1!W343 = 0, " ", Sheet1!W343)</f>
        <v xml:space="preserve"> </v>
      </c>
      <c r="H374" s="44" t="str">
        <f>IF(Sheet1!W343 = 0, " ", IF(Sheet1!$E$3 = 21, Sheet1!W343, Sheet1!W343 - (Sheet1!W343  * (Sheet1!$E$3/100))))</f>
        <v xml:space="preserve"> </v>
      </c>
      <c r="J374" s="44" t="str">
        <f>IF(H374=" ","", (H374*Sheet1!$C$3))</f>
        <v/>
      </c>
    </row>
    <row r="375" spans="1:10" ht="22.5" customHeight="1">
      <c r="A375" s="45"/>
      <c r="B375" s="48"/>
      <c r="C375" s="46" t="str">
        <f>IF(B375 = "", "", IF(Sheet1!P342 = 0, " ", Sheet1!P342))</f>
        <v/>
      </c>
      <c r="D375" s="61"/>
      <c r="E375" s="46" t="str">
        <f>IF(B375 = "", "", IF(AND(Sheet1!$A$3 =1, C375 &gt;= 10), "Not Available", IF(AND(Sheet1!$A$3 = 3, C375 &gt;= 10), "Not Available", IF(Sheet1!$A$3 = 4, " ", Sheet1!$A$3))))</f>
        <v/>
      </c>
      <c r="F375" s="61"/>
      <c r="G375" s="44" t="str">
        <f>IF(Sheet1!W344 = 0, " ", Sheet1!W344)</f>
        <v xml:space="preserve"> </v>
      </c>
      <c r="H375" s="44" t="str">
        <f>IF(Sheet1!W344 = 0, " ", IF(Sheet1!$E$3 = 21, Sheet1!W344, Sheet1!W344 - (Sheet1!W344  * (Sheet1!$E$3/100))))</f>
        <v xml:space="preserve"> </v>
      </c>
      <c r="J375" s="44" t="str">
        <f>IF(H375=" ","", (H375*Sheet1!$C$3))</f>
        <v/>
      </c>
    </row>
    <row r="376" spans="1:10" ht="22.5" customHeight="1">
      <c r="A376" s="45"/>
      <c r="B376" s="48"/>
      <c r="C376" s="46" t="str">
        <f>IF(B376 = "", "", IF(Sheet1!P343 = 0, " ", Sheet1!P343))</f>
        <v/>
      </c>
      <c r="D376" s="61"/>
      <c r="E376" s="46" t="str">
        <f>IF(B376 = "", "", IF(AND(Sheet1!$A$3 =1, C376 &gt;= 10), "Not Available", IF(AND(Sheet1!$A$3 = 3, C376 &gt;= 10), "Not Available", IF(Sheet1!$A$3 = 4, " ", Sheet1!$A$3))))</f>
        <v/>
      </c>
      <c r="F376" s="61"/>
      <c r="G376" s="44" t="str">
        <f>IF(Sheet1!W345 = 0, " ", Sheet1!W345)</f>
        <v xml:space="preserve"> </v>
      </c>
      <c r="H376" s="44" t="str">
        <f>IF(Sheet1!W345 = 0, " ", IF(Sheet1!$E$3 = 21, Sheet1!W345, Sheet1!W345 - (Sheet1!W345  * (Sheet1!$E$3/100))))</f>
        <v xml:space="preserve"> </v>
      </c>
      <c r="J376" s="44" t="str">
        <f>IF(H376=" ","", (H376*Sheet1!$C$3))</f>
        <v/>
      </c>
    </row>
    <row r="377" spans="1:10" ht="22.5" customHeight="1">
      <c r="A377" s="45"/>
      <c r="B377" s="48"/>
      <c r="C377" s="46" t="str">
        <f>IF(B377 = "", "", IF(Sheet1!P344 = 0, " ", Sheet1!P344))</f>
        <v/>
      </c>
      <c r="D377" s="61"/>
      <c r="E377" s="46" t="str">
        <f>IF(B377 = "", "", IF(AND(Sheet1!$A$3 =1, C377 &gt;= 10), "Not Available", IF(AND(Sheet1!$A$3 = 3, C377 &gt;= 10), "Not Available", IF(Sheet1!$A$3 = 4, " ", Sheet1!$A$3))))</f>
        <v/>
      </c>
      <c r="F377" s="61"/>
      <c r="G377" s="44" t="str">
        <f>IF(Sheet1!W346 = 0, " ", Sheet1!W346)</f>
        <v xml:space="preserve"> </v>
      </c>
      <c r="H377" s="44" t="str">
        <f>IF(Sheet1!W346 = 0, " ", IF(Sheet1!$E$3 = 21, Sheet1!W346, Sheet1!W346 - (Sheet1!W346  * (Sheet1!$E$3/100))))</f>
        <v xml:space="preserve"> </v>
      </c>
      <c r="J377" s="44" t="str">
        <f>IF(H377=" ","", (H377*Sheet1!$C$3))</f>
        <v/>
      </c>
    </row>
    <row r="378" spans="1:10" ht="22.5" customHeight="1">
      <c r="A378" s="45"/>
      <c r="B378" s="48"/>
      <c r="C378" s="46" t="str">
        <f>IF(B378 = "", "", IF(Sheet1!P345 = 0, " ", Sheet1!P345))</f>
        <v/>
      </c>
      <c r="D378" s="61"/>
      <c r="E378" s="46" t="str">
        <f>IF(B378 = "", "", IF(AND(Sheet1!$A$3 =1, C378 &gt;= 10), "Not Available", IF(AND(Sheet1!$A$3 = 3, C378 &gt;= 10), "Not Available", IF(Sheet1!$A$3 = 4, " ", Sheet1!$A$3))))</f>
        <v/>
      </c>
      <c r="F378" s="61"/>
      <c r="G378" s="44" t="str">
        <f>IF(Sheet1!W347 = 0, " ", Sheet1!W347)</f>
        <v xml:space="preserve"> </v>
      </c>
      <c r="H378" s="44" t="str">
        <f>IF(Sheet1!W347 = 0, " ", IF(Sheet1!$E$3 = 21, Sheet1!W347, Sheet1!W347 - (Sheet1!W347  * (Sheet1!$E$3/100))))</f>
        <v xml:space="preserve"> </v>
      </c>
      <c r="J378" s="44" t="str">
        <f>IF(H378=" ","", (H378*Sheet1!$C$3))</f>
        <v/>
      </c>
    </row>
    <row r="379" spans="1:10" ht="22.5" customHeight="1">
      <c r="A379" s="45"/>
      <c r="B379" s="48"/>
      <c r="C379" s="46" t="str">
        <f>IF(B379 = "", "", IF(Sheet1!P346 = 0, " ", Sheet1!P346))</f>
        <v/>
      </c>
      <c r="D379" s="61"/>
      <c r="E379" s="46" t="str">
        <f>IF(B379 = "", "", IF(AND(Sheet1!$A$3 =1, C379 &gt;= 10), "Not Available", IF(AND(Sheet1!$A$3 = 3, C379 &gt;= 10), "Not Available", IF(Sheet1!$A$3 = 4, " ", Sheet1!$A$3))))</f>
        <v/>
      </c>
      <c r="F379" s="61"/>
      <c r="G379" s="44" t="str">
        <f>IF(Sheet1!W348 = 0, " ", Sheet1!W348)</f>
        <v xml:space="preserve"> </v>
      </c>
      <c r="H379" s="44" t="str">
        <f>IF(Sheet1!W348 = 0, " ", IF(Sheet1!$E$3 = 21, Sheet1!W348, Sheet1!W348 - (Sheet1!W348  * (Sheet1!$E$3/100))))</f>
        <v xml:space="preserve"> </v>
      </c>
      <c r="J379" s="44" t="str">
        <f>IF(H379=" ","", (H379*Sheet1!$C$3))</f>
        <v/>
      </c>
    </row>
    <row r="380" spans="1:10" ht="22.5" customHeight="1">
      <c r="A380" s="45"/>
      <c r="B380" s="48"/>
      <c r="C380" s="46" t="str">
        <f>IF(B380 = "", "", IF(Sheet1!P347 = 0, " ", Sheet1!P347))</f>
        <v/>
      </c>
      <c r="D380" s="61"/>
      <c r="E380" s="46" t="str">
        <f>IF(B380 = "", "", IF(AND(Sheet1!$A$3 =1, C380 &gt;= 10), "Not Available", IF(AND(Sheet1!$A$3 = 3, C380 &gt;= 10), "Not Available", IF(Sheet1!$A$3 = 4, " ", Sheet1!$A$3))))</f>
        <v/>
      </c>
      <c r="F380" s="61"/>
      <c r="G380" s="44" t="str">
        <f>IF(Sheet1!W349 = 0, " ", Sheet1!W349)</f>
        <v xml:space="preserve"> </v>
      </c>
      <c r="H380" s="44" t="str">
        <f>IF(Sheet1!W349 = 0, " ", IF(Sheet1!$E$3 = 21, Sheet1!W349, Sheet1!W349 - (Sheet1!W349  * (Sheet1!$E$3/100))))</f>
        <v xml:space="preserve"> </v>
      </c>
      <c r="J380" s="44" t="str">
        <f>IF(H380=" ","", (H380*Sheet1!$C$3))</f>
        <v/>
      </c>
    </row>
    <row r="381" spans="1:10" ht="22.5" customHeight="1">
      <c r="A381" s="45"/>
      <c r="B381" s="48"/>
      <c r="C381" s="46" t="str">
        <f>IF(B381 = "", "", IF(Sheet1!P348 = 0, " ", Sheet1!P348))</f>
        <v/>
      </c>
      <c r="D381" s="61"/>
      <c r="E381" s="46" t="str">
        <f>IF(B381 = "", "", IF(AND(Sheet1!$A$3 =1, C381 &gt;= 10), "Not Available", IF(AND(Sheet1!$A$3 = 3, C381 &gt;= 10), "Not Available", IF(Sheet1!$A$3 = 4, " ", Sheet1!$A$3))))</f>
        <v/>
      </c>
      <c r="F381" s="61"/>
      <c r="G381" s="44" t="str">
        <f>IF(Sheet1!W350 = 0, " ", Sheet1!W350)</f>
        <v xml:space="preserve"> </v>
      </c>
      <c r="H381" s="44" t="str">
        <f>IF(Sheet1!W350 = 0, " ", IF(Sheet1!$E$3 = 21, Sheet1!W350, Sheet1!W350 - (Sheet1!W350  * (Sheet1!$E$3/100))))</f>
        <v xml:space="preserve"> </v>
      </c>
      <c r="J381" s="44" t="str">
        <f>IF(H381=" ","", (H381*Sheet1!$C$3))</f>
        <v/>
      </c>
    </row>
    <row r="382" spans="1:10" ht="22.5" customHeight="1">
      <c r="A382" s="45"/>
      <c r="B382" s="48"/>
      <c r="C382" s="46" t="str">
        <f>IF(B382 = "", "", IF(Sheet1!P349 = 0, " ", Sheet1!P349))</f>
        <v/>
      </c>
      <c r="D382" s="61"/>
      <c r="E382" s="46" t="str">
        <f>IF(B382 = "", "", IF(AND(Sheet1!$A$3 =1, C382 &gt;= 10), "Not Available", IF(AND(Sheet1!$A$3 = 3, C382 &gt;= 10), "Not Available", IF(Sheet1!$A$3 = 4, " ", Sheet1!$A$3))))</f>
        <v/>
      </c>
      <c r="F382" s="61"/>
      <c r="G382" s="44" t="str">
        <f>IF(Sheet1!W351 = 0, " ", Sheet1!W351)</f>
        <v xml:space="preserve"> </v>
      </c>
      <c r="H382" s="44" t="str">
        <f>IF(Sheet1!W351 = 0, " ", IF(Sheet1!$E$3 = 21, Sheet1!W351, Sheet1!W351 - (Sheet1!W351  * (Sheet1!$E$3/100))))</f>
        <v xml:space="preserve"> </v>
      </c>
      <c r="J382" s="44" t="str">
        <f>IF(H382=" ","", (H382*Sheet1!$C$3))</f>
        <v/>
      </c>
    </row>
    <row r="383" spans="1:10" ht="22.5" customHeight="1">
      <c r="A383" s="45"/>
      <c r="B383" s="48"/>
      <c r="C383" s="46" t="str">
        <f>IF(B383 = "", "", IF(Sheet1!P350 = 0, " ", Sheet1!P350))</f>
        <v/>
      </c>
      <c r="D383" s="61"/>
      <c r="E383" s="46" t="str">
        <f>IF(B383 = "", "", IF(AND(Sheet1!$A$3 =1, C383 &gt;= 10), "Not Available", IF(AND(Sheet1!$A$3 = 3, C383 &gt;= 10), "Not Available", IF(Sheet1!$A$3 = 4, " ", Sheet1!$A$3))))</f>
        <v/>
      </c>
      <c r="F383" s="61"/>
      <c r="G383" s="44" t="str">
        <f>IF(Sheet1!W352 = 0, " ", Sheet1!W352)</f>
        <v xml:space="preserve"> </v>
      </c>
      <c r="H383" s="44" t="str">
        <f>IF(Sheet1!W352 = 0, " ", IF(Sheet1!$E$3 = 21, Sheet1!W352, Sheet1!W352 - (Sheet1!W352  * (Sheet1!$E$3/100))))</f>
        <v xml:space="preserve"> </v>
      </c>
      <c r="J383" s="44" t="str">
        <f>IF(H383=" ","", (H383*Sheet1!$C$3))</f>
        <v/>
      </c>
    </row>
    <row r="384" spans="1:10" ht="22.5" customHeight="1">
      <c r="A384" s="45"/>
      <c r="B384" s="48"/>
      <c r="C384" s="46" t="str">
        <f>IF(B384 = "", "", IF(Sheet1!P351 = 0, " ", Sheet1!P351))</f>
        <v/>
      </c>
      <c r="D384" s="61"/>
      <c r="E384" s="46" t="str">
        <f>IF(B384 = "", "", IF(AND(Sheet1!$A$3 =1, C384 &gt;= 10), "Not Available", IF(AND(Sheet1!$A$3 = 3, C384 &gt;= 10), "Not Available", IF(Sheet1!$A$3 = 4, " ", Sheet1!$A$3))))</f>
        <v/>
      </c>
      <c r="F384" s="61"/>
      <c r="G384" s="44" t="str">
        <f>IF(Sheet1!W353 = 0, " ", Sheet1!W353)</f>
        <v xml:space="preserve"> </v>
      </c>
      <c r="H384" s="44" t="str">
        <f>IF(Sheet1!W353 = 0, " ", IF(Sheet1!$E$3 = 21, Sheet1!W353, Sheet1!W353 - (Sheet1!W353  * (Sheet1!$E$3/100))))</f>
        <v xml:space="preserve"> </v>
      </c>
      <c r="J384" s="44" t="str">
        <f>IF(H384=" ","", (H384*Sheet1!$C$3))</f>
        <v/>
      </c>
    </row>
    <row r="385" spans="1:10" ht="22.5" customHeight="1">
      <c r="A385" s="45"/>
      <c r="B385" s="48"/>
      <c r="C385" s="46" t="str">
        <f>IF(B385 = "", "", IF(Sheet1!P352 = 0, " ", Sheet1!P352))</f>
        <v/>
      </c>
      <c r="D385" s="61"/>
      <c r="E385" s="46" t="str">
        <f>IF(B385 = "", "", IF(AND(Sheet1!$A$3 =1, C385 &gt;= 10), "Not Available", IF(AND(Sheet1!$A$3 = 3, C385 &gt;= 10), "Not Available", IF(Sheet1!$A$3 = 4, " ", Sheet1!$A$3))))</f>
        <v/>
      </c>
      <c r="F385" s="61"/>
      <c r="G385" s="44" t="str">
        <f>IF(Sheet1!W354 = 0, " ", Sheet1!W354)</f>
        <v xml:space="preserve"> </v>
      </c>
      <c r="H385" s="44" t="str">
        <f>IF(Sheet1!W354 = 0, " ", IF(Sheet1!$E$3 = 21, Sheet1!W354, Sheet1!W354 - (Sheet1!W354  * (Sheet1!$E$3/100))))</f>
        <v xml:space="preserve"> </v>
      </c>
      <c r="J385" s="44" t="str">
        <f>IF(H385=" ","", (H385*Sheet1!$C$3))</f>
        <v/>
      </c>
    </row>
    <row r="386" spans="1:10" ht="22.5" customHeight="1">
      <c r="A386" s="45"/>
      <c r="B386" s="48"/>
      <c r="C386" s="46" t="str">
        <f>IF(B386 = "", "", IF(Sheet1!P353 = 0, " ", Sheet1!P353))</f>
        <v/>
      </c>
      <c r="D386" s="61"/>
      <c r="E386" s="46" t="str">
        <f>IF(B386 = "", "", IF(AND(Sheet1!$A$3 =1, C386 &gt;= 10), "Not Available", IF(AND(Sheet1!$A$3 = 3, C386 &gt;= 10), "Not Available", IF(Sheet1!$A$3 = 4, " ", Sheet1!$A$3))))</f>
        <v/>
      </c>
      <c r="F386" s="61"/>
      <c r="G386" s="44" t="str">
        <f>IF(Sheet1!W355 = 0, " ", Sheet1!W355)</f>
        <v xml:space="preserve"> </v>
      </c>
      <c r="H386" s="44" t="str">
        <f>IF(Sheet1!W355 = 0, " ", IF(Sheet1!$E$3 = 21, Sheet1!W355, Sheet1!W355 - (Sheet1!W355  * (Sheet1!$E$3/100))))</f>
        <v xml:space="preserve"> </v>
      </c>
      <c r="J386" s="44" t="str">
        <f>IF(H386=" ","", (H386*Sheet1!$C$3))</f>
        <v/>
      </c>
    </row>
    <row r="387" spans="1:10" ht="22.5" customHeight="1">
      <c r="A387" s="45"/>
      <c r="B387" s="48"/>
      <c r="C387" s="46" t="str">
        <f>IF(B387 = "", "", IF(Sheet1!P354 = 0, " ", Sheet1!P354))</f>
        <v/>
      </c>
      <c r="D387" s="61"/>
      <c r="E387" s="46" t="str">
        <f>IF(B387 = "", "", IF(AND(Sheet1!$A$3 =1, C387 &gt;= 10), "Not Available", IF(AND(Sheet1!$A$3 = 3, C387 &gt;= 10), "Not Available", IF(Sheet1!$A$3 = 4, " ", Sheet1!$A$3))))</f>
        <v/>
      </c>
      <c r="F387" s="61"/>
      <c r="G387" s="44" t="str">
        <f>IF(Sheet1!W356 = 0, " ", Sheet1!W356)</f>
        <v xml:space="preserve"> </v>
      </c>
      <c r="H387" s="44" t="str">
        <f>IF(Sheet1!W356 = 0, " ", IF(Sheet1!$E$3 = 21, Sheet1!W356, Sheet1!W356 - (Sheet1!W356  * (Sheet1!$E$3/100))))</f>
        <v xml:space="preserve"> </v>
      </c>
      <c r="J387" s="44" t="str">
        <f>IF(H387=" ","", (H387*Sheet1!$C$3))</f>
        <v/>
      </c>
    </row>
    <row r="388" spans="1:10" ht="22.5" customHeight="1">
      <c r="A388" s="45"/>
      <c r="B388" s="48"/>
      <c r="C388" s="46" t="str">
        <f>IF(B388 = "", "", IF(Sheet1!P355 = 0, " ", Sheet1!P355))</f>
        <v/>
      </c>
      <c r="D388" s="61"/>
      <c r="E388" s="46" t="str">
        <f>IF(B388 = "", "", IF(AND(Sheet1!$A$3 =1, C388 &gt;= 10), "Not Available", IF(AND(Sheet1!$A$3 = 3, C388 &gt;= 10), "Not Available", IF(Sheet1!$A$3 = 4, " ", Sheet1!$A$3))))</f>
        <v/>
      </c>
      <c r="F388" s="61"/>
      <c r="G388" s="44" t="str">
        <f>IF(Sheet1!W357 = 0, " ", Sheet1!W357)</f>
        <v xml:space="preserve"> </v>
      </c>
      <c r="H388" s="44" t="str">
        <f>IF(Sheet1!W357 = 0, " ", IF(Sheet1!$E$3 = 21, Sheet1!W357, Sheet1!W357 - (Sheet1!W357  * (Sheet1!$E$3/100))))</f>
        <v xml:space="preserve"> </v>
      </c>
      <c r="J388" s="44" t="str">
        <f>IF(H388=" ","", (H388*Sheet1!$C$3))</f>
        <v/>
      </c>
    </row>
    <row r="389" spans="1:10" ht="22.5" customHeight="1">
      <c r="A389" s="45"/>
      <c r="B389" s="48"/>
      <c r="C389" s="46" t="str">
        <f>IF(B389 = "", "", IF(Sheet1!P356 = 0, " ", Sheet1!P356))</f>
        <v/>
      </c>
      <c r="D389" s="61"/>
      <c r="E389" s="46" t="str">
        <f>IF(B389 = "", "", IF(AND(Sheet1!$A$3 =1, C389 &gt;= 10), "Not Available", IF(AND(Sheet1!$A$3 = 3, C389 &gt;= 10), "Not Available", IF(Sheet1!$A$3 = 4, " ", Sheet1!$A$3))))</f>
        <v/>
      </c>
      <c r="F389" s="61"/>
      <c r="G389" s="44" t="str">
        <f>IF(Sheet1!W358 = 0, " ", Sheet1!W358)</f>
        <v xml:space="preserve"> </v>
      </c>
      <c r="H389" s="44" t="str">
        <f>IF(Sheet1!W358 = 0, " ", IF(Sheet1!$E$3 = 21, Sheet1!W358, Sheet1!W358 - (Sheet1!W358  * (Sheet1!$E$3/100))))</f>
        <v xml:space="preserve"> </v>
      </c>
      <c r="J389" s="44" t="str">
        <f>IF(H389=" ","", (H389*Sheet1!$C$3))</f>
        <v/>
      </c>
    </row>
    <row r="390" spans="1:10" ht="22.5" customHeight="1">
      <c r="A390" s="45"/>
      <c r="B390" s="48"/>
      <c r="C390" s="46" t="str">
        <f>IF(B390 = "", "", IF(Sheet1!P357 = 0, " ", Sheet1!P357))</f>
        <v/>
      </c>
      <c r="D390" s="61"/>
      <c r="E390" s="46" t="str">
        <f>IF(B390 = "", "", IF(AND(Sheet1!$A$3 =1, C390 &gt;= 10), "Not Available", IF(AND(Sheet1!$A$3 = 3, C390 &gt;= 10), "Not Available", IF(Sheet1!$A$3 = 4, " ", Sheet1!$A$3))))</f>
        <v/>
      </c>
      <c r="F390" s="61"/>
      <c r="G390" s="44" t="str">
        <f>IF(Sheet1!W359 = 0, " ", Sheet1!W359)</f>
        <v xml:space="preserve"> </v>
      </c>
      <c r="H390" s="44" t="str">
        <f>IF(Sheet1!W359 = 0, " ", IF(Sheet1!$E$3 = 21, Sheet1!W359, Sheet1!W359 - (Sheet1!W359  * (Sheet1!$E$3/100))))</f>
        <v xml:space="preserve"> </v>
      </c>
      <c r="J390" s="44" t="str">
        <f>IF(H390=" ","", (H390*Sheet1!$C$3))</f>
        <v/>
      </c>
    </row>
    <row r="391" spans="1:10" ht="22.5" customHeight="1">
      <c r="A391" s="45"/>
      <c r="B391" s="48"/>
      <c r="C391" s="46" t="str">
        <f>IF(B391 = "", "", IF(Sheet1!P358 = 0, " ", Sheet1!P358))</f>
        <v/>
      </c>
      <c r="D391" s="61"/>
      <c r="E391" s="46" t="str">
        <f>IF(B391 = "", "", IF(AND(Sheet1!$A$3 =1, C391 &gt;= 10), "Not Available", IF(AND(Sheet1!$A$3 = 3, C391 &gt;= 10), "Not Available", IF(Sheet1!$A$3 = 4, " ", Sheet1!$A$3))))</f>
        <v/>
      </c>
      <c r="F391" s="61"/>
      <c r="G391" s="44" t="str">
        <f>IF(Sheet1!W360 = 0, " ", Sheet1!W360)</f>
        <v xml:space="preserve"> </v>
      </c>
      <c r="H391" s="44" t="str">
        <f>IF(Sheet1!W360 = 0, " ", IF(Sheet1!$E$3 = 21, Sheet1!W360, Sheet1!W360 - (Sheet1!W360  * (Sheet1!$E$3/100))))</f>
        <v xml:space="preserve"> </v>
      </c>
      <c r="J391" s="44" t="str">
        <f>IF(H391=" ","", (H391*Sheet1!$C$3))</f>
        <v/>
      </c>
    </row>
    <row r="392" spans="1:10" ht="22.5" customHeight="1">
      <c r="A392" s="45"/>
      <c r="B392" s="48"/>
      <c r="C392" s="46" t="str">
        <f>IF(B392 = "", "", IF(Sheet1!P359 = 0, " ", Sheet1!P359))</f>
        <v/>
      </c>
      <c r="D392" s="61"/>
      <c r="E392" s="46" t="str">
        <f>IF(B392 = "", "", IF(AND(Sheet1!$A$3 =1, C392 &gt;= 10), "Not Available", IF(AND(Sheet1!$A$3 = 3, C392 &gt;= 10), "Not Available", IF(Sheet1!$A$3 = 4, " ", Sheet1!$A$3))))</f>
        <v/>
      </c>
      <c r="F392" s="61"/>
      <c r="G392" s="44" t="str">
        <f>IF(Sheet1!W361 = 0, " ", Sheet1!W361)</f>
        <v xml:space="preserve"> </v>
      </c>
      <c r="H392" s="44" t="str">
        <f>IF(Sheet1!W361 = 0, " ", IF(Sheet1!$E$3 = 21, Sheet1!W361, Sheet1!W361 - (Sheet1!W361  * (Sheet1!$E$3/100))))</f>
        <v xml:space="preserve"> </v>
      </c>
      <c r="J392" s="44" t="str">
        <f>IF(H392=" ","", (H392*Sheet1!$C$3))</f>
        <v/>
      </c>
    </row>
    <row r="393" spans="1:10" ht="22.5" customHeight="1">
      <c r="A393" s="45"/>
      <c r="B393" s="48"/>
      <c r="C393" s="46" t="str">
        <f>IF(B393 = "", "", IF(Sheet1!P360 = 0, " ", Sheet1!P360))</f>
        <v/>
      </c>
      <c r="D393" s="61"/>
      <c r="E393" s="46" t="str">
        <f>IF(B393 = "", "", IF(AND(Sheet1!$A$3 =1, C393 &gt;= 10), "Not Available", IF(AND(Sheet1!$A$3 = 3, C393 &gt;= 10), "Not Available", IF(Sheet1!$A$3 = 4, " ", Sheet1!$A$3))))</f>
        <v/>
      </c>
      <c r="F393" s="61"/>
      <c r="G393" s="44" t="str">
        <f>IF(Sheet1!W362 = 0, " ", Sheet1!W362)</f>
        <v xml:space="preserve"> </v>
      </c>
      <c r="H393" s="44" t="str">
        <f>IF(Sheet1!W362 = 0, " ", IF(Sheet1!$E$3 = 21, Sheet1!W362, Sheet1!W362 - (Sheet1!W362  * (Sheet1!$E$3/100))))</f>
        <v xml:space="preserve"> </v>
      </c>
      <c r="J393" s="44" t="str">
        <f>IF(H393=" ","", (H393*Sheet1!$C$3))</f>
        <v/>
      </c>
    </row>
    <row r="394" spans="1:10" ht="22.5" customHeight="1">
      <c r="A394" s="45"/>
      <c r="B394" s="48"/>
      <c r="C394" s="46" t="str">
        <f>IF(B394 = "", "", IF(Sheet1!P361 = 0, " ", Sheet1!P361))</f>
        <v/>
      </c>
      <c r="D394" s="61"/>
      <c r="E394" s="46" t="str">
        <f>IF(B394 = "", "", IF(AND(Sheet1!$A$3 =1, C394 &gt;= 10), "Not Available", IF(AND(Sheet1!$A$3 = 3, C394 &gt;= 10), "Not Available", IF(Sheet1!$A$3 = 4, " ", Sheet1!$A$3))))</f>
        <v/>
      </c>
      <c r="F394" s="61"/>
      <c r="G394" s="44" t="str">
        <f>IF(Sheet1!W363 = 0, " ", Sheet1!W363)</f>
        <v xml:space="preserve"> </v>
      </c>
      <c r="H394" s="44" t="str">
        <f>IF(Sheet1!W363 = 0, " ", IF(Sheet1!$E$3 = 21, Sheet1!W363, Sheet1!W363 - (Sheet1!W363  * (Sheet1!$E$3/100))))</f>
        <v xml:space="preserve"> </v>
      </c>
      <c r="J394" s="44" t="str">
        <f>IF(H394=" ","", (H394*Sheet1!$C$3))</f>
        <v/>
      </c>
    </row>
    <row r="395" spans="1:10" ht="22.5" customHeight="1">
      <c r="A395" s="45"/>
      <c r="B395" s="48"/>
      <c r="C395" s="46" t="str">
        <f>IF(B395 = "", "", IF(Sheet1!P362 = 0, " ", Sheet1!P362))</f>
        <v/>
      </c>
      <c r="D395" s="61"/>
      <c r="E395" s="46" t="str">
        <f>IF(B395 = "", "", IF(AND(Sheet1!$A$3 =1, C395 &gt;= 10), "Not Available", IF(AND(Sheet1!$A$3 = 3, C395 &gt;= 10), "Not Available", IF(Sheet1!$A$3 = 4, " ", Sheet1!$A$3))))</f>
        <v/>
      </c>
      <c r="F395" s="61"/>
      <c r="G395" s="44" t="str">
        <f>IF(Sheet1!W364 = 0, " ", Sheet1!W364)</f>
        <v xml:space="preserve"> </v>
      </c>
      <c r="H395" s="44" t="str">
        <f>IF(Sheet1!W364 = 0, " ", IF(Sheet1!$E$3 = 21, Sheet1!W364, Sheet1!W364 - (Sheet1!W364  * (Sheet1!$E$3/100))))</f>
        <v xml:space="preserve"> </v>
      </c>
      <c r="J395" s="44" t="str">
        <f>IF(H395=" ","", (H395*Sheet1!$C$3))</f>
        <v/>
      </c>
    </row>
    <row r="396" spans="1:10" ht="22.5" customHeight="1">
      <c r="A396" s="45"/>
      <c r="B396" s="48"/>
      <c r="C396" s="46" t="str">
        <f>IF(B396 = "", "", IF(Sheet1!P363 = 0, " ", Sheet1!P363))</f>
        <v/>
      </c>
      <c r="D396" s="61"/>
      <c r="E396" s="46" t="str">
        <f>IF(B396 = "", "", IF(AND(Sheet1!$A$3 =1, C396 &gt;= 10), "Not Available", IF(AND(Sheet1!$A$3 = 3, C396 &gt;= 10), "Not Available", IF(Sheet1!$A$3 = 4, " ", Sheet1!$A$3))))</f>
        <v/>
      </c>
      <c r="F396" s="61"/>
      <c r="G396" s="44" t="str">
        <f>IF(Sheet1!W365 = 0, " ", Sheet1!W365)</f>
        <v xml:space="preserve"> </v>
      </c>
      <c r="H396" s="44" t="str">
        <f>IF(Sheet1!W365 = 0, " ", IF(Sheet1!$E$3 = 21, Sheet1!W365, Sheet1!W365 - (Sheet1!W365  * (Sheet1!$E$3/100))))</f>
        <v xml:space="preserve"> </v>
      </c>
      <c r="J396" s="44" t="str">
        <f>IF(H396=" ","", (H396*Sheet1!$C$3))</f>
        <v/>
      </c>
    </row>
    <row r="397" spans="1:10" ht="22.5" customHeight="1">
      <c r="A397" s="45"/>
      <c r="B397" s="48"/>
      <c r="C397" s="46" t="str">
        <f>IF(B397 = "", "", IF(Sheet1!P364 = 0, " ", Sheet1!P364))</f>
        <v/>
      </c>
      <c r="D397" s="61"/>
      <c r="E397" s="46" t="str">
        <f>IF(B397 = "", "", IF(AND(Sheet1!$A$3 =1, C397 &gt;= 10), "Not Available", IF(AND(Sheet1!$A$3 = 3, C397 &gt;= 10), "Not Available", IF(Sheet1!$A$3 = 4, " ", Sheet1!$A$3))))</f>
        <v/>
      </c>
      <c r="F397" s="61"/>
      <c r="G397" s="44" t="str">
        <f>IF(Sheet1!W366 = 0, " ", Sheet1!W366)</f>
        <v xml:space="preserve"> </v>
      </c>
      <c r="H397" s="44" t="str">
        <f>IF(Sheet1!W366 = 0, " ", IF(Sheet1!$E$3 = 21, Sheet1!W366, Sheet1!W366 - (Sheet1!W366  * (Sheet1!$E$3/100))))</f>
        <v xml:space="preserve"> </v>
      </c>
      <c r="J397" s="44" t="str">
        <f>IF(H397=" ","", (H397*Sheet1!$C$3))</f>
        <v/>
      </c>
    </row>
    <row r="398" spans="1:10" ht="22.5" customHeight="1">
      <c r="A398" s="45"/>
      <c r="B398" s="48"/>
      <c r="C398" s="46" t="str">
        <f>IF(B398 = "", "", IF(Sheet1!P365 = 0, " ", Sheet1!P365))</f>
        <v/>
      </c>
      <c r="D398" s="61"/>
      <c r="E398" s="46" t="str">
        <f>IF(B398 = "", "", IF(AND(Sheet1!$A$3 =1, C398 &gt;= 10), "Not Available", IF(AND(Sheet1!$A$3 = 3, C398 &gt;= 10), "Not Available", IF(Sheet1!$A$3 = 4, " ", Sheet1!$A$3))))</f>
        <v/>
      </c>
      <c r="F398" s="61"/>
      <c r="G398" s="44" t="str">
        <f>IF(Sheet1!W367 = 0, " ", Sheet1!W367)</f>
        <v xml:space="preserve"> </v>
      </c>
      <c r="H398" s="44" t="str">
        <f>IF(Sheet1!W367 = 0, " ", IF(Sheet1!$E$3 = 21, Sheet1!W367, Sheet1!W367 - (Sheet1!W367  * (Sheet1!$E$3/100))))</f>
        <v xml:space="preserve"> </v>
      </c>
      <c r="J398" s="44" t="str">
        <f>IF(H398=" ","", (H398*Sheet1!$C$3))</f>
        <v/>
      </c>
    </row>
    <row r="399" spans="1:10" ht="22.5" customHeight="1">
      <c r="A399" s="45"/>
      <c r="B399" s="48"/>
      <c r="C399" s="46" t="str">
        <f>IF(B399 = "", "", IF(Sheet1!P366 = 0, " ", Sheet1!P366))</f>
        <v/>
      </c>
      <c r="D399" s="61"/>
      <c r="E399" s="46" t="str">
        <f>IF(B399 = "", "", IF(AND(Sheet1!$A$3 =1, C399 &gt;= 10), "Not Available", IF(AND(Sheet1!$A$3 = 3, C399 &gt;= 10), "Not Available", IF(Sheet1!$A$3 = 4, " ", Sheet1!$A$3))))</f>
        <v/>
      </c>
      <c r="F399" s="61"/>
      <c r="G399" s="44" t="str">
        <f>IF(Sheet1!W368 = 0, " ", Sheet1!W368)</f>
        <v xml:space="preserve"> </v>
      </c>
      <c r="H399" s="44" t="str">
        <f>IF(Sheet1!W368 = 0, " ", IF(Sheet1!$E$3 = 21, Sheet1!W368, Sheet1!W368 - (Sheet1!W368  * (Sheet1!$E$3/100))))</f>
        <v xml:space="preserve"> </v>
      </c>
      <c r="J399" s="44" t="str">
        <f>IF(H399=" ","", (H399*Sheet1!$C$3))</f>
        <v/>
      </c>
    </row>
    <row r="400" spans="1:10" ht="22.5" customHeight="1">
      <c r="A400" s="45"/>
      <c r="B400" s="48"/>
      <c r="C400" s="46" t="str">
        <f>IF(B400 = "", "", IF(Sheet1!P367 = 0, " ", Sheet1!P367))</f>
        <v/>
      </c>
      <c r="D400" s="61"/>
      <c r="E400" s="46" t="str">
        <f>IF(B400 = "", "", IF(AND(Sheet1!$A$3 =1, C400 &gt;= 10), "Not Available", IF(AND(Sheet1!$A$3 = 3, C400 &gt;= 10), "Not Available", IF(Sheet1!$A$3 = 4, " ", Sheet1!$A$3))))</f>
        <v/>
      </c>
      <c r="F400" s="61"/>
      <c r="G400" s="44" t="str">
        <f>IF(Sheet1!W369 = 0, " ", Sheet1!W369)</f>
        <v xml:space="preserve"> </v>
      </c>
      <c r="H400" s="44" t="str">
        <f>IF(Sheet1!W369 = 0, " ", IF(Sheet1!$E$3 = 21, Sheet1!W369, Sheet1!W369 - (Sheet1!W369  * (Sheet1!$E$3/100))))</f>
        <v xml:space="preserve"> </v>
      </c>
      <c r="J400" s="44" t="str">
        <f>IF(H400=" ","", (H400*Sheet1!$C$3))</f>
        <v/>
      </c>
    </row>
    <row r="401" spans="1:10" ht="22.5" customHeight="1">
      <c r="A401" s="45"/>
      <c r="B401" s="48"/>
      <c r="C401" s="46" t="str">
        <f>IF(B401 = "", "", IF(Sheet1!P368 = 0, " ", Sheet1!P368))</f>
        <v/>
      </c>
      <c r="D401" s="61"/>
      <c r="E401" s="46" t="str">
        <f>IF(B401 = "", "", IF(AND(Sheet1!$A$3 =1, C401 &gt;= 10), "Not Available", IF(AND(Sheet1!$A$3 = 3, C401 &gt;= 10), "Not Available", IF(Sheet1!$A$3 = 4, " ", Sheet1!$A$3))))</f>
        <v/>
      </c>
      <c r="F401" s="61"/>
      <c r="G401" s="44" t="str">
        <f>IF(Sheet1!W370 = 0, " ", Sheet1!W370)</f>
        <v xml:space="preserve"> </v>
      </c>
      <c r="H401" s="44" t="str">
        <f>IF(Sheet1!W370 = 0, " ", IF(Sheet1!$E$3 = 21, Sheet1!W370, Sheet1!W370 - (Sheet1!W370  * (Sheet1!$E$3/100))))</f>
        <v xml:space="preserve"> </v>
      </c>
      <c r="J401" s="44" t="str">
        <f>IF(H401=" ","", (H401*Sheet1!$C$3))</f>
        <v/>
      </c>
    </row>
    <row r="402" spans="1:10" ht="22.5" customHeight="1">
      <c r="A402" s="45"/>
      <c r="B402" s="48"/>
      <c r="C402" s="46" t="str">
        <f>IF(B402 = "", "", IF(Sheet1!P369 = 0, " ", Sheet1!P369))</f>
        <v/>
      </c>
      <c r="D402" s="61"/>
      <c r="E402" s="46" t="str">
        <f>IF(B402 = "", "", IF(AND(Sheet1!$A$3 =1, C402 &gt;= 10), "Not Available", IF(AND(Sheet1!$A$3 = 3, C402 &gt;= 10), "Not Available", IF(Sheet1!$A$3 = 4, " ", Sheet1!$A$3))))</f>
        <v/>
      </c>
      <c r="F402" s="61"/>
      <c r="G402" s="44" t="str">
        <f>IF(Sheet1!W371 = 0, " ", Sheet1!W371)</f>
        <v xml:space="preserve"> </v>
      </c>
      <c r="H402" s="44" t="str">
        <f>IF(Sheet1!W371 = 0, " ", IF(Sheet1!$E$3 = 21, Sheet1!W371, Sheet1!W371 - (Sheet1!W371  * (Sheet1!$E$3/100))))</f>
        <v xml:space="preserve"> </v>
      </c>
      <c r="J402" s="44" t="str">
        <f>IF(H402=" ","", (H402*Sheet1!$C$3))</f>
        <v/>
      </c>
    </row>
    <row r="403" spans="1:10" ht="22.5" customHeight="1">
      <c r="A403" s="45"/>
      <c r="B403" s="48"/>
      <c r="C403" s="46" t="str">
        <f>IF(B403 = "", "", IF(Sheet1!P370 = 0, " ", Sheet1!P370))</f>
        <v/>
      </c>
      <c r="D403" s="61"/>
      <c r="E403" s="46" t="str">
        <f>IF(B403 = "", "", IF(AND(Sheet1!$A$3 =1, C403 &gt;= 10), "Not Available", IF(AND(Sheet1!$A$3 = 3, C403 &gt;= 10), "Not Available", IF(Sheet1!$A$3 = 4, " ", Sheet1!$A$3))))</f>
        <v/>
      </c>
      <c r="F403" s="61"/>
      <c r="G403" s="44" t="str">
        <f>IF(Sheet1!W372 = 0, " ", Sheet1!W372)</f>
        <v xml:space="preserve"> </v>
      </c>
      <c r="H403" s="44" t="str">
        <f>IF(Sheet1!W372 = 0, " ", IF(Sheet1!$E$3 = 21, Sheet1!W372, Sheet1!W372 - (Sheet1!W372  * (Sheet1!$E$3/100))))</f>
        <v xml:space="preserve"> </v>
      </c>
      <c r="J403" s="44" t="str">
        <f>IF(H403=" ","", (H403*Sheet1!$C$3))</f>
        <v/>
      </c>
    </row>
    <row r="404" spans="1:10" ht="22.5" customHeight="1">
      <c r="A404" s="45"/>
      <c r="B404" s="48"/>
      <c r="C404" s="46" t="str">
        <f>IF(B404 = "", "", IF(Sheet1!P371 = 0, " ", Sheet1!P371))</f>
        <v/>
      </c>
      <c r="D404" s="61"/>
      <c r="E404" s="46" t="str">
        <f>IF(B404 = "", "", IF(AND(Sheet1!$A$3 =1, C404 &gt;= 10), "Not Available", IF(AND(Sheet1!$A$3 = 3, C404 &gt;= 10), "Not Available", IF(Sheet1!$A$3 = 4, " ", Sheet1!$A$3))))</f>
        <v/>
      </c>
      <c r="F404" s="61"/>
      <c r="G404" s="44" t="str">
        <f>IF(Sheet1!W373 = 0, " ", Sheet1!W373)</f>
        <v xml:space="preserve"> </v>
      </c>
      <c r="H404" s="44" t="str">
        <f>IF(Sheet1!W373 = 0, " ", IF(Sheet1!$E$3 = 21, Sheet1!W373, Sheet1!W373 - (Sheet1!W373  * (Sheet1!$E$3/100))))</f>
        <v xml:space="preserve"> </v>
      </c>
      <c r="J404" s="44" t="str">
        <f>IF(H404=" ","", (H404*Sheet1!$C$3))</f>
        <v/>
      </c>
    </row>
    <row r="405" spans="1:10" ht="22.5" customHeight="1">
      <c r="A405" s="45"/>
      <c r="B405" s="48"/>
      <c r="C405" s="46" t="str">
        <f>IF(B405 = "", "", IF(Sheet1!P372 = 0, " ", Sheet1!P372))</f>
        <v/>
      </c>
      <c r="D405" s="61"/>
      <c r="E405" s="46" t="str">
        <f>IF(B405 = "", "", IF(AND(Sheet1!$A$3 =1, C405 &gt;= 10), "Not Available", IF(AND(Sheet1!$A$3 = 3, C405 &gt;= 10), "Not Available", IF(Sheet1!$A$3 = 4, " ", Sheet1!$A$3))))</f>
        <v/>
      </c>
      <c r="F405" s="61"/>
      <c r="G405" s="44" t="str">
        <f>IF(Sheet1!W374 = 0, " ", Sheet1!W374)</f>
        <v xml:space="preserve"> </v>
      </c>
      <c r="H405" s="44" t="str">
        <f>IF(Sheet1!W374 = 0, " ", IF(Sheet1!$E$3 = 21, Sheet1!W374, Sheet1!W374 - (Sheet1!W374  * (Sheet1!$E$3/100))))</f>
        <v xml:space="preserve"> </v>
      </c>
      <c r="J405" s="44" t="str">
        <f>IF(H405=" ","", (H405*Sheet1!$C$3))</f>
        <v/>
      </c>
    </row>
    <row r="406" spans="1:10" ht="22.5" customHeight="1">
      <c r="A406" s="45"/>
      <c r="B406" s="48"/>
      <c r="C406" s="46" t="str">
        <f>IF(B406 = "", "", IF(Sheet1!P373 = 0, " ", Sheet1!P373))</f>
        <v/>
      </c>
      <c r="D406" s="61"/>
      <c r="E406" s="46" t="str">
        <f>IF(B406 = "", "", IF(AND(Sheet1!$A$3 =1, C406 &gt;= 10), "Not Available", IF(AND(Sheet1!$A$3 = 3, C406 &gt;= 10), "Not Available", IF(Sheet1!$A$3 = 4, " ", Sheet1!$A$3))))</f>
        <v/>
      </c>
      <c r="F406" s="61"/>
      <c r="G406" s="44" t="str">
        <f>IF(Sheet1!W375 = 0, " ", Sheet1!W375)</f>
        <v xml:space="preserve"> </v>
      </c>
      <c r="H406" s="44" t="str">
        <f>IF(Sheet1!W375 = 0, " ", IF(Sheet1!$E$3 = 21, Sheet1!W375, Sheet1!W375 - (Sheet1!W375  * (Sheet1!$E$3/100))))</f>
        <v xml:space="preserve"> </v>
      </c>
      <c r="J406" s="44" t="str">
        <f>IF(H406=" ","", (H406*Sheet1!$C$3))</f>
        <v/>
      </c>
    </row>
    <row r="407" spans="1:10" ht="22.5" customHeight="1">
      <c r="A407" s="45"/>
      <c r="B407" s="48"/>
      <c r="C407" s="46" t="str">
        <f>IF(B407 = "", "", IF(Sheet1!P374 = 0, " ", Sheet1!P374))</f>
        <v/>
      </c>
      <c r="D407" s="61"/>
      <c r="E407" s="46" t="str">
        <f>IF(B407 = "", "", IF(AND(Sheet1!$A$3 =1, C407 &gt;= 10), "Not Available", IF(AND(Sheet1!$A$3 = 3, C407 &gt;= 10), "Not Available", IF(Sheet1!$A$3 = 4, " ", Sheet1!$A$3))))</f>
        <v/>
      </c>
      <c r="F407" s="61"/>
      <c r="G407" s="44" t="str">
        <f>IF(Sheet1!W376 = 0, " ", Sheet1!W376)</f>
        <v xml:space="preserve"> </v>
      </c>
      <c r="H407" s="44" t="str">
        <f>IF(Sheet1!W376 = 0, " ", IF(Sheet1!$E$3 = 21, Sheet1!W376, Sheet1!W376 - (Sheet1!W376  * (Sheet1!$E$3/100))))</f>
        <v xml:space="preserve"> </v>
      </c>
      <c r="J407" s="44" t="str">
        <f>IF(H407=" ","", (H407*Sheet1!$C$3))</f>
        <v/>
      </c>
    </row>
    <row r="408" spans="1:10" ht="22.5" customHeight="1">
      <c r="A408" s="45"/>
      <c r="B408" s="48"/>
      <c r="C408" s="46" t="str">
        <f>IF(B408 = "", "", IF(Sheet1!P375 = 0, " ", Sheet1!P375))</f>
        <v/>
      </c>
      <c r="D408" s="61"/>
      <c r="E408" s="46" t="str">
        <f>IF(B408 = "", "", IF(AND(Sheet1!$A$3 =1, C408 &gt;= 10), "Not Available", IF(AND(Sheet1!$A$3 = 3, C408 &gt;= 10), "Not Available", IF(Sheet1!$A$3 = 4, " ", Sheet1!$A$3))))</f>
        <v/>
      </c>
      <c r="F408" s="61"/>
      <c r="G408" s="44" t="str">
        <f>IF(Sheet1!W377 = 0, " ", Sheet1!W377)</f>
        <v xml:space="preserve"> </v>
      </c>
      <c r="H408" s="44" t="str">
        <f>IF(Sheet1!W377 = 0, " ", IF(Sheet1!$E$3 = 21, Sheet1!W377, Sheet1!W377 - (Sheet1!W377  * (Sheet1!$E$3/100))))</f>
        <v xml:space="preserve"> </v>
      </c>
      <c r="J408" s="44" t="str">
        <f>IF(H408=" ","", (H408*Sheet1!$C$3))</f>
        <v/>
      </c>
    </row>
    <row r="409" spans="1:10" ht="22.5" customHeight="1">
      <c r="A409" s="45"/>
      <c r="B409" s="48"/>
      <c r="C409" s="46" t="str">
        <f>IF(B409 = "", "", IF(Sheet1!P376 = 0, " ", Sheet1!P376))</f>
        <v/>
      </c>
      <c r="D409" s="61"/>
      <c r="E409" s="46" t="str">
        <f>IF(B409 = "", "", IF(AND(Sheet1!$A$3 =1, C409 &gt;= 10), "Not Available", IF(AND(Sheet1!$A$3 = 3, C409 &gt;= 10), "Not Available", IF(Sheet1!$A$3 = 4, " ", Sheet1!$A$3))))</f>
        <v/>
      </c>
      <c r="F409" s="61"/>
      <c r="G409" s="44" t="str">
        <f>IF(Sheet1!W378 = 0, " ", Sheet1!W378)</f>
        <v xml:space="preserve"> </v>
      </c>
      <c r="H409" s="44" t="str">
        <f>IF(Sheet1!W378 = 0, " ", IF(Sheet1!$E$3 = 21, Sheet1!W378, Sheet1!W378 - (Sheet1!W378  * (Sheet1!$E$3/100))))</f>
        <v xml:space="preserve"> </v>
      </c>
      <c r="J409" s="44" t="str">
        <f>IF(H409=" ","", (H409*Sheet1!$C$3))</f>
        <v/>
      </c>
    </row>
    <row r="410" spans="1:10" ht="22.5" customHeight="1">
      <c r="A410" s="45"/>
      <c r="B410" s="48"/>
      <c r="C410" s="46" t="str">
        <f>IF(B410 = "", "", IF(Sheet1!P377 = 0, " ", Sheet1!P377))</f>
        <v/>
      </c>
      <c r="D410" s="61"/>
      <c r="E410" s="46" t="str">
        <f>IF(B410 = "", "", IF(AND(Sheet1!$A$3 =1, C410 &gt;= 10), "Not Available", IF(AND(Sheet1!$A$3 = 3, C410 &gt;= 10), "Not Available", IF(Sheet1!$A$3 = 4, " ", Sheet1!$A$3))))</f>
        <v/>
      </c>
      <c r="F410" s="61"/>
      <c r="G410" s="44" t="str">
        <f>IF(Sheet1!W379 = 0, " ", Sheet1!W379)</f>
        <v xml:space="preserve"> </v>
      </c>
      <c r="H410" s="44" t="str">
        <f>IF(Sheet1!W379 = 0, " ", IF(Sheet1!$E$3 = 21, Sheet1!W379, Sheet1!W379 - (Sheet1!W379  * (Sheet1!$E$3/100))))</f>
        <v xml:space="preserve"> </v>
      </c>
      <c r="J410" s="44" t="str">
        <f>IF(H410=" ","", (H410*Sheet1!$C$3))</f>
        <v/>
      </c>
    </row>
    <row r="411" spans="1:10" ht="22.5" customHeight="1">
      <c r="A411" s="45"/>
      <c r="B411" s="48"/>
      <c r="C411" s="46" t="str">
        <f>IF(B411 = "", "", IF(Sheet1!P378 = 0, " ", Sheet1!P378))</f>
        <v/>
      </c>
      <c r="D411" s="61"/>
      <c r="E411" s="46" t="str">
        <f>IF(B411 = "", "", IF(AND(Sheet1!$A$3 =1, C411 &gt;= 10), "Not Available", IF(AND(Sheet1!$A$3 = 3, C411 &gt;= 10), "Not Available", IF(Sheet1!$A$3 = 4, " ", Sheet1!$A$3))))</f>
        <v/>
      </c>
      <c r="F411" s="61"/>
      <c r="G411" s="44" t="str">
        <f>IF(Sheet1!W380 = 0, " ", Sheet1!W380)</f>
        <v xml:space="preserve"> </v>
      </c>
      <c r="H411" s="44" t="str">
        <f>IF(Sheet1!W380 = 0, " ", IF(Sheet1!$E$3 = 21, Sheet1!W380, Sheet1!W380 - (Sheet1!W380  * (Sheet1!$E$3/100))))</f>
        <v xml:space="preserve"> </v>
      </c>
      <c r="J411" s="44" t="str">
        <f>IF(H411=" ","", (H411*Sheet1!$C$3))</f>
        <v/>
      </c>
    </row>
    <row r="412" spans="1:10" ht="22.5" customHeight="1">
      <c r="A412" s="45"/>
      <c r="B412" s="48"/>
      <c r="C412" s="46" t="str">
        <f>IF(B412 = "", "", IF(Sheet1!P379 = 0, " ", Sheet1!P379))</f>
        <v/>
      </c>
      <c r="D412" s="61"/>
      <c r="E412" s="46" t="str">
        <f>IF(B412 = "", "", IF(AND(Sheet1!$A$3 =1, C412 &gt;= 10), "Not Available", IF(AND(Sheet1!$A$3 = 3, C412 &gt;= 10), "Not Available", IF(Sheet1!$A$3 = 4, " ", Sheet1!$A$3))))</f>
        <v/>
      </c>
      <c r="F412" s="61"/>
      <c r="G412" s="44" t="str">
        <f>IF(Sheet1!W381 = 0, " ", Sheet1!W381)</f>
        <v xml:space="preserve"> </v>
      </c>
      <c r="H412" s="44" t="str">
        <f>IF(Sheet1!W381 = 0, " ", IF(Sheet1!$E$3 = 21, Sheet1!W381, Sheet1!W381 - (Sheet1!W381  * (Sheet1!$E$3/100))))</f>
        <v xml:space="preserve"> </v>
      </c>
      <c r="J412" s="44" t="str">
        <f>IF(H412=" ","", (H412*Sheet1!$C$3))</f>
        <v/>
      </c>
    </row>
    <row r="413" spans="1:10" ht="22.5" customHeight="1">
      <c r="A413" s="45"/>
      <c r="B413" s="48"/>
      <c r="C413" s="46" t="str">
        <f>IF(B413 = "", "", IF(Sheet1!P380 = 0, " ", Sheet1!P380))</f>
        <v/>
      </c>
      <c r="D413" s="61"/>
      <c r="E413" s="46" t="str">
        <f>IF(B413 = "", "", IF(AND(Sheet1!$A$3 =1, C413 &gt;= 10), "Not Available", IF(AND(Sheet1!$A$3 = 3, C413 &gt;= 10), "Not Available", IF(Sheet1!$A$3 = 4, " ", Sheet1!$A$3))))</f>
        <v/>
      </c>
      <c r="F413" s="61"/>
      <c r="G413" s="44" t="str">
        <f>IF(Sheet1!W382 = 0, " ", Sheet1!W382)</f>
        <v xml:space="preserve"> </v>
      </c>
      <c r="H413" s="44" t="str">
        <f>IF(Sheet1!W382 = 0, " ", IF(Sheet1!$E$3 = 21, Sheet1!W382, Sheet1!W382 - (Sheet1!W382  * (Sheet1!$E$3/100))))</f>
        <v xml:space="preserve"> </v>
      </c>
      <c r="J413" s="44" t="str">
        <f>IF(H413=" ","", (H413*Sheet1!$C$3))</f>
        <v/>
      </c>
    </row>
    <row r="414" spans="1:10" ht="22.5" customHeight="1">
      <c r="A414" s="45"/>
      <c r="B414" s="48"/>
      <c r="C414" s="46" t="str">
        <f>IF(B414 = "", "", IF(Sheet1!P381 = 0, " ", Sheet1!P381))</f>
        <v/>
      </c>
      <c r="D414" s="61"/>
      <c r="E414" s="46" t="str">
        <f>IF(B414 = "", "", IF(AND(Sheet1!$A$3 =1, C414 &gt;= 10), "Not Available", IF(AND(Sheet1!$A$3 = 3, C414 &gt;= 10), "Not Available", IF(Sheet1!$A$3 = 4, " ", Sheet1!$A$3))))</f>
        <v/>
      </c>
      <c r="F414" s="61"/>
      <c r="G414" s="44" t="str">
        <f>IF(Sheet1!W383 = 0, " ", Sheet1!W383)</f>
        <v xml:space="preserve"> </v>
      </c>
      <c r="H414" s="44" t="str">
        <f>IF(Sheet1!W383 = 0, " ", IF(Sheet1!$E$3 = 21, Sheet1!W383, Sheet1!W383 - (Sheet1!W383  * (Sheet1!$E$3/100))))</f>
        <v xml:space="preserve"> </v>
      </c>
      <c r="J414" s="44" t="str">
        <f>IF(H414=" ","", (H414*Sheet1!$C$3))</f>
        <v/>
      </c>
    </row>
    <row r="415" spans="1:10" ht="22.5" customHeight="1">
      <c r="A415" s="45"/>
      <c r="B415" s="48"/>
      <c r="C415" s="46" t="str">
        <f>IF(B415 = "", "", IF(Sheet1!P382 = 0, " ", Sheet1!P382))</f>
        <v/>
      </c>
      <c r="D415" s="61"/>
      <c r="E415" s="46" t="str">
        <f>IF(B415 = "", "", IF(AND(Sheet1!$A$3 =1, C415 &gt;= 10), "Not Available", IF(AND(Sheet1!$A$3 = 3, C415 &gt;= 10), "Not Available", IF(Sheet1!$A$3 = 4, " ", Sheet1!$A$3))))</f>
        <v/>
      </c>
      <c r="F415" s="61"/>
      <c r="G415" s="44" t="str">
        <f>IF(Sheet1!W384 = 0, " ", Sheet1!W384)</f>
        <v xml:space="preserve"> </v>
      </c>
      <c r="H415" s="44" t="str">
        <f>IF(Sheet1!W384 = 0, " ", IF(Sheet1!$E$3 = 21, Sheet1!W384, Sheet1!W384 - (Sheet1!W384  * (Sheet1!$E$3/100))))</f>
        <v xml:space="preserve"> </v>
      </c>
      <c r="J415" s="44" t="str">
        <f>IF(H415=" ","", (H415*Sheet1!$C$3))</f>
        <v/>
      </c>
    </row>
    <row r="416" spans="1:10" ht="22.5" customHeight="1">
      <c r="A416" s="45"/>
      <c r="B416" s="48"/>
      <c r="C416" s="46" t="str">
        <f>IF(B416 = "", "", IF(Sheet1!P383 = 0, " ", Sheet1!P383))</f>
        <v/>
      </c>
      <c r="D416" s="61"/>
      <c r="E416" s="46" t="str">
        <f>IF(B416 = "", "", IF(AND(Sheet1!$A$3 =1, C416 &gt;= 10), "Not Available", IF(AND(Sheet1!$A$3 = 3, C416 &gt;= 10), "Not Available", IF(Sheet1!$A$3 = 4, " ", Sheet1!$A$3))))</f>
        <v/>
      </c>
      <c r="F416" s="61"/>
      <c r="G416" s="44" t="str">
        <f>IF(Sheet1!W385 = 0, " ", Sheet1!W385)</f>
        <v xml:space="preserve"> </v>
      </c>
      <c r="H416" s="44" t="str">
        <f>IF(Sheet1!W385 = 0, " ", IF(Sheet1!$E$3 = 21, Sheet1!W385, Sheet1!W385 - (Sheet1!W385  * (Sheet1!$E$3/100))))</f>
        <v xml:space="preserve"> </v>
      </c>
      <c r="J416" s="44" t="str">
        <f>IF(H416=" ","", (H416*Sheet1!$C$3))</f>
        <v/>
      </c>
    </row>
    <row r="417" spans="1:10" ht="22.5" customHeight="1">
      <c r="A417" s="45"/>
      <c r="B417" s="48"/>
      <c r="C417" s="46" t="str">
        <f>IF(B417 = "", "", IF(Sheet1!P384 = 0, " ", Sheet1!P384))</f>
        <v/>
      </c>
      <c r="D417" s="61"/>
      <c r="E417" s="46" t="str">
        <f>IF(B417 = "", "", IF(AND(Sheet1!$A$3 =1, C417 &gt;= 10), "Not Available", IF(AND(Sheet1!$A$3 = 3, C417 &gt;= 10), "Not Available", IF(Sheet1!$A$3 = 4, " ", Sheet1!$A$3))))</f>
        <v/>
      </c>
      <c r="F417" s="61"/>
      <c r="G417" s="44" t="str">
        <f>IF(Sheet1!W386 = 0, " ", Sheet1!W386)</f>
        <v xml:space="preserve"> </v>
      </c>
      <c r="H417" s="44" t="str">
        <f>IF(Sheet1!W386 = 0, " ", IF(Sheet1!$E$3 = 21, Sheet1!W386, Sheet1!W386 - (Sheet1!W386  * (Sheet1!$E$3/100))))</f>
        <v xml:space="preserve"> </v>
      </c>
      <c r="J417" s="44" t="str">
        <f>IF(H417=" ","", (H417*Sheet1!$C$3))</f>
        <v/>
      </c>
    </row>
    <row r="418" spans="1:10" ht="22.5" customHeight="1">
      <c r="A418" s="45"/>
      <c r="B418" s="48"/>
      <c r="C418" s="46" t="str">
        <f>IF(B418 = "", "", IF(Sheet1!P385 = 0, " ", Sheet1!P385))</f>
        <v/>
      </c>
      <c r="D418" s="61"/>
      <c r="E418" s="46" t="str">
        <f>IF(B418 = "", "", IF(AND(Sheet1!$A$3 =1, C418 &gt;= 10), "Not Available", IF(AND(Sheet1!$A$3 = 3, C418 &gt;= 10), "Not Available", IF(Sheet1!$A$3 = 4, " ", Sheet1!$A$3))))</f>
        <v/>
      </c>
      <c r="F418" s="61"/>
      <c r="G418" s="44" t="str">
        <f>IF(Sheet1!W387 = 0, " ", Sheet1!W387)</f>
        <v xml:space="preserve"> </v>
      </c>
      <c r="H418" s="44" t="str">
        <f>IF(Sheet1!W387 = 0, " ", IF(Sheet1!$E$3 = 21, Sheet1!W387, Sheet1!W387 - (Sheet1!W387  * (Sheet1!$E$3/100))))</f>
        <v xml:space="preserve"> </v>
      </c>
      <c r="J418" s="44" t="str">
        <f>IF(H418=" ","", (H418*Sheet1!$C$3))</f>
        <v/>
      </c>
    </row>
    <row r="419" spans="1:10" ht="22.5" customHeight="1">
      <c r="A419" s="45"/>
      <c r="B419" s="48"/>
      <c r="C419" s="46" t="str">
        <f>IF(B419 = "", "", IF(Sheet1!P386 = 0, " ", Sheet1!P386))</f>
        <v/>
      </c>
      <c r="D419" s="61"/>
      <c r="E419" s="46" t="str">
        <f>IF(B419 = "", "", IF(AND(Sheet1!$A$3 =1, C419 &gt;= 10), "Not Available", IF(AND(Sheet1!$A$3 = 3, C419 &gt;= 10), "Not Available", IF(Sheet1!$A$3 = 4, " ", Sheet1!$A$3))))</f>
        <v/>
      </c>
      <c r="F419" s="61"/>
      <c r="G419" s="44" t="str">
        <f>IF(Sheet1!W388 = 0, " ", Sheet1!W388)</f>
        <v xml:space="preserve"> </v>
      </c>
      <c r="H419" s="44" t="str">
        <f>IF(Sheet1!W388 = 0, " ", IF(Sheet1!$E$3 = 21, Sheet1!W388, Sheet1!W388 - (Sheet1!W388  * (Sheet1!$E$3/100))))</f>
        <v xml:space="preserve"> </v>
      </c>
      <c r="J419" s="44" t="str">
        <f>IF(H419=" ","", (H419*Sheet1!$C$3))</f>
        <v/>
      </c>
    </row>
    <row r="420" spans="1:10" ht="22.5" customHeight="1">
      <c r="A420" s="45"/>
      <c r="B420" s="48"/>
      <c r="C420" s="46" t="str">
        <f>IF(B420 = "", "", IF(Sheet1!P387 = 0, " ", Sheet1!P387))</f>
        <v/>
      </c>
      <c r="D420" s="61"/>
      <c r="E420" s="46" t="str">
        <f>IF(B420 = "", "", IF(AND(Sheet1!$A$3 =1, C420 &gt;= 10), "Not Available", IF(AND(Sheet1!$A$3 = 3, C420 &gt;= 10), "Not Available", IF(Sheet1!$A$3 = 4, " ", Sheet1!$A$3))))</f>
        <v/>
      </c>
      <c r="F420" s="61"/>
      <c r="G420" s="44" t="str">
        <f>IF(Sheet1!W389 = 0, " ", Sheet1!W389)</f>
        <v xml:space="preserve"> </v>
      </c>
      <c r="H420" s="44" t="str">
        <f>IF(Sheet1!W389 = 0, " ", IF(Sheet1!$E$3 = 21, Sheet1!W389, Sheet1!W389 - (Sheet1!W389  * (Sheet1!$E$3/100))))</f>
        <v xml:space="preserve"> </v>
      </c>
      <c r="J420" s="44" t="str">
        <f>IF(H420=" ","", (H420*Sheet1!$C$3))</f>
        <v/>
      </c>
    </row>
    <row r="421" spans="1:10" ht="22.5" customHeight="1">
      <c r="A421" s="45"/>
      <c r="B421" s="48"/>
      <c r="C421" s="46" t="str">
        <f>IF(B421 = "", "", IF(Sheet1!P388 = 0, " ", Sheet1!P388))</f>
        <v/>
      </c>
      <c r="D421" s="61"/>
      <c r="E421" s="46" t="str">
        <f>IF(B421 = "", "", IF(AND(Sheet1!$A$3 =1, C421 &gt;= 10), "Not Available", IF(AND(Sheet1!$A$3 = 3, C421 &gt;= 10), "Not Available", IF(Sheet1!$A$3 = 4, " ", Sheet1!$A$3))))</f>
        <v/>
      </c>
      <c r="F421" s="61"/>
      <c r="G421" s="44" t="str">
        <f>IF(Sheet1!W390 = 0, " ", Sheet1!W390)</f>
        <v xml:space="preserve"> </v>
      </c>
      <c r="H421" s="44" t="str">
        <f>IF(Sheet1!W390 = 0, " ", IF(Sheet1!$E$3 = 21, Sheet1!W390, Sheet1!W390 - (Sheet1!W390  * (Sheet1!$E$3/100))))</f>
        <v xml:space="preserve"> </v>
      </c>
      <c r="J421" s="44" t="str">
        <f>IF(H421=" ","", (H421*Sheet1!$C$3))</f>
        <v/>
      </c>
    </row>
    <row r="422" spans="1:10" ht="22.5" customHeight="1">
      <c r="A422" s="45"/>
      <c r="B422" s="48"/>
      <c r="C422" s="46" t="str">
        <f>IF(B422 = "", "", IF(Sheet1!P389 = 0, " ", Sheet1!P389))</f>
        <v/>
      </c>
      <c r="D422" s="61"/>
      <c r="E422" s="46" t="str">
        <f>IF(B422 = "", "", IF(AND(Sheet1!$A$3 =1, C422 &gt;= 10), "Not Available", IF(AND(Sheet1!$A$3 = 3, C422 &gt;= 10), "Not Available", IF(Sheet1!$A$3 = 4, " ", Sheet1!$A$3))))</f>
        <v/>
      </c>
      <c r="F422" s="61"/>
      <c r="G422" s="44" t="str">
        <f>IF(Sheet1!W391 = 0, " ", Sheet1!W391)</f>
        <v xml:space="preserve"> </v>
      </c>
      <c r="H422" s="44" t="str">
        <f>IF(Sheet1!W391 = 0, " ", IF(Sheet1!$E$3 = 21, Sheet1!W391, Sheet1!W391 - (Sheet1!W391  * (Sheet1!$E$3/100))))</f>
        <v xml:space="preserve"> </v>
      </c>
      <c r="J422" s="44" t="str">
        <f>IF(H422=" ","", (H422*Sheet1!$C$3))</f>
        <v/>
      </c>
    </row>
    <row r="423" spans="1:10" ht="22.5" customHeight="1">
      <c r="A423" s="45"/>
      <c r="B423" s="48"/>
      <c r="C423" s="46" t="str">
        <f>IF(B423 = "", "", IF(Sheet1!P390 = 0, " ", Sheet1!P390))</f>
        <v/>
      </c>
      <c r="D423" s="61"/>
      <c r="E423" s="46" t="str">
        <f>IF(B423 = "", "", IF(AND(Sheet1!$A$3 =1, C423 &gt;= 10), "Not Available", IF(AND(Sheet1!$A$3 = 3, C423 &gt;= 10), "Not Available", IF(Sheet1!$A$3 = 4, " ", Sheet1!$A$3))))</f>
        <v/>
      </c>
      <c r="F423" s="61"/>
      <c r="G423" s="44" t="str">
        <f>IF(Sheet1!W392 = 0, " ", Sheet1!W392)</f>
        <v xml:space="preserve"> </v>
      </c>
      <c r="H423" s="44" t="str">
        <f>IF(Sheet1!W392 = 0, " ", IF(Sheet1!$E$3 = 21, Sheet1!W392, Sheet1!W392 - (Sheet1!W392  * (Sheet1!$E$3/100))))</f>
        <v xml:space="preserve"> </v>
      </c>
      <c r="J423" s="44" t="str">
        <f>IF(H423=" ","", (H423*Sheet1!$C$3))</f>
        <v/>
      </c>
    </row>
    <row r="424" spans="1:10" ht="22.5" customHeight="1">
      <c r="A424" s="45"/>
      <c r="B424" s="48"/>
      <c r="C424" s="46" t="str">
        <f>IF(B424 = "", "", IF(Sheet1!P391 = 0, " ", Sheet1!P391))</f>
        <v/>
      </c>
      <c r="D424" s="61"/>
      <c r="E424" s="46" t="str">
        <f>IF(B424 = "", "", IF(AND(Sheet1!$A$3 =1, C424 &gt;= 10), "Not Available", IF(AND(Sheet1!$A$3 = 3, C424 &gt;= 10), "Not Available", IF(Sheet1!$A$3 = 4, " ", Sheet1!$A$3))))</f>
        <v/>
      </c>
      <c r="F424" s="61"/>
      <c r="G424" s="44" t="str">
        <f>IF(Sheet1!W393 = 0, " ", Sheet1!W393)</f>
        <v xml:space="preserve"> </v>
      </c>
      <c r="H424" s="44" t="str">
        <f>IF(Sheet1!W393 = 0, " ", IF(Sheet1!$E$3 = 21, Sheet1!W393, Sheet1!W393 - (Sheet1!W393  * (Sheet1!$E$3/100))))</f>
        <v xml:space="preserve"> </v>
      </c>
      <c r="J424" s="44" t="str">
        <f>IF(H424=" ","", (H424*Sheet1!$C$3))</f>
        <v/>
      </c>
    </row>
    <row r="425" spans="1:10" ht="22.5" customHeight="1">
      <c r="A425" s="45"/>
      <c r="B425" s="48"/>
      <c r="C425" s="46" t="str">
        <f>IF(B425 = "", "", IF(Sheet1!P392 = 0, " ", Sheet1!P392))</f>
        <v/>
      </c>
      <c r="D425" s="61"/>
      <c r="E425" s="46" t="str">
        <f>IF(B425 = "", "", IF(AND(Sheet1!$A$3 =1, C425 &gt;= 10), "Not Available", IF(AND(Sheet1!$A$3 = 3, C425 &gt;= 10), "Not Available", IF(Sheet1!$A$3 = 4, " ", Sheet1!$A$3))))</f>
        <v/>
      </c>
      <c r="F425" s="61"/>
      <c r="G425" s="44" t="str">
        <f>IF(Sheet1!W394 = 0, " ", Sheet1!W394)</f>
        <v xml:space="preserve"> </v>
      </c>
      <c r="H425" s="44" t="str">
        <f>IF(Sheet1!W394 = 0, " ", IF(Sheet1!$E$3 = 21, Sheet1!W394, Sheet1!W394 - (Sheet1!W394  * (Sheet1!$E$3/100))))</f>
        <v xml:space="preserve"> </v>
      </c>
      <c r="J425" s="44" t="str">
        <f>IF(H425=" ","", (H425*Sheet1!$C$3))</f>
        <v/>
      </c>
    </row>
    <row r="426" spans="1:10" ht="22.5" customHeight="1">
      <c r="A426" s="45"/>
      <c r="B426" s="48"/>
      <c r="C426" s="46" t="str">
        <f>IF(B426 = "", "", IF(Sheet1!P393 = 0, " ", Sheet1!P393))</f>
        <v/>
      </c>
      <c r="D426" s="61"/>
      <c r="E426" s="46" t="str">
        <f>IF(B426 = "", "", IF(AND(Sheet1!$A$3 =1, C426 &gt;= 10), "Not Available", IF(AND(Sheet1!$A$3 = 3, C426 &gt;= 10), "Not Available", IF(Sheet1!$A$3 = 4, " ", Sheet1!$A$3))))</f>
        <v/>
      </c>
      <c r="F426" s="61"/>
      <c r="G426" s="44" t="str">
        <f>IF(Sheet1!W395 = 0, " ", Sheet1!W395)</f>
        <v xml:space="preserve"> </v>
      </c>
      <c r="H426" s="44" t="str">
        <f>IF(Sheet1!W395 = 0, " ", IF(Sheet1!$E$3 = 21, Sheet1!W395, Sheet1!W395 - (Sheet1!W395  * (Sheet1!$E$3/100))))</f>
        <v xml:space="preserve"> </v>
      </c>
      <c r="J426" s="44" t="str">
        <f>IF(H426=" ","", (H426*Sheet1!$C$3))</f>
        <v/>
      </c>
    </row>
    <row r="427" spans="1:10" ht="22.5" customHeight="1">
      <c r="A427" s="45"/>
      <c r="B427" s="48"/>
      <c r="C427" s="46" t="str">
        <f>IF(B427 = "", "", IF(Sheet1!P394 = 0, " ", Sheet1!P394))</f>
        <v/>
      </c>
      <c r="D427" s="61"/>
      <c r="E427" s="46" t="str">
        <f>IF(B427 = "", "", IF(AND(Sheet1!$A$3 =1, C427 &gt;= 10), "Not Available", IF(AND(Sheet1!$A$3 = 3, C427 &gt;= 10), "Not Available", IF(Sheet1!$A$3 = 4, " ", Sheet1!$A$3))))</f>
        <v/>
      </c>
      <c r="F427" s="61"/>
      <c r="G427" s="44" t="str">
        <f>IF(Sheet1!W396 = 0, " ", Sheet1!W396)</f>
        <v xml:space="preserve"> </v>
      </c>
      <c r="H427" s="44" t="str">
        <f>IF(Sheet1!W396 = 0, " ", IF(Sheet1!$E$3 = 21, Sheet1!W396, Sheet1!W396 - (Sheet1!W396  * (Sheet1!$E$3/100))))</f>
        <v xml:space="preserve"> </v>
      </c>
      <c r="J427" s="44" t="str">
        <f>IF(H427=" ","", (H427*Sheet1!$C$3))</f>
        <v/>
      </c>
    </row>
    <row r="428" spans="1:10" ht="22.5" customHeight="1">
      <c r="A428" s="45"/>
      <c r="B428" s="48"/>
      <c r="C428" s="46" t="str">
        <f>IF(B428 = "", "", IF(Sheet1!P395 = 0, " ", Sheet1!P395))</f>
        <v/>
      </c>
      <c r="D428" s="61"/>
      <c r="E428" s="46" t="str">
        <f>IF(B428 = "", "", IF(AND(Sheet1!$A$3 =1, C428 &gt;= 10), "Not Available", IF(AND(Sheet1!$A$3 = 3, C428 &gt;= 10), "Not Available", IF(Sheet1!$A$3 = 4, " ", Sheet1!$A$3))))</f>
        <v/>
      </c>
      <c r="F428" s="61"/>
      <c r="G428" s="44" t="str">
        <f>IF(Sheet1!W397 = 0, " ", Sheet1!W397)</f>
        <v xml:space="preserve"> </v>
      </c>
      <c r="H428" s="44" t="str">
        <f>IF(Sheet1!W397 = 0, " ", IF(Sheet1!$E$3 = 21, Sheet1!W397, Sheet1!W397 - (Sheet1!W397  * (Sheet1!$E$3/100))))</f>
        <v xml:space="preserve"> </v>
      </c>
      <c r="J428" s="44" t="str">
        <f>IF(H428=" ","", (H428*Sheet1!$C$3))</f>
        <v/>
      </c>
    </row>
    <row r="429" spans="1:10" ht="22.5" customHeight="1">
      <c r="A429" s="45"/>
      <c r="B429" s="48"/>
      <c r="C429" s="46" t="str">
        <f>IF(B429 = "", "", IF(Sheet1!P396 = 0, " ", Sheet1!P396))</f>
        <v/>
      </c>
      <c r="D429" s="61"/>
      <c r="E429" s="46" t="str">
        <f>IF(B429 = "", "", IF(AND(Sheet1!$A$3 =1, C429 &gt;= 10), "Not Available", IF(AND(Sheet1!$A$3 = 3, C429 &gt;= 10), "Not Available", IF(Sheet1!$A$3 = 4, " ", Sheet1!$A$3))))</f>
        <v/>
      </c>
      <c r="F429" s="61"/>
      <c r="G429" s="44" t="str">
        <f>IF(Sheet1!W398 = 0, " ", Sheet1!W398)</f>
        <v xml:space="preserve"> </v>
      </c>
      <c r="H429" s="44" t="str">
        <f>IF(Sheet1!W398 = 0, " ", IF(Sheet1!$E$3 = 21, Sheet1!W398, Sheet1!W398 - (Sheet1!W398  * (Sheet1!$E$3/100))))</f>
        <v xml:space="preserve"> </v>
      </c>
      <c r="J429" s="44" t="str">
        <f>IF(H429=" ","", (H429*Sheet1!$C$3))</f>
        <v/>
      </c>
    </row>
    <row r="430" spans="1:10" ht="22.5" customHeight="1">
      <c r="A430" s="45"/>
      <c r="B430" s="48"/>
      <c r="C430" s="46" t="str">
        <f>IF(B430 = "", "", IF(Sheet1!P397 = 0, " ", Sheet1!P397))</f>
        <v/>
      </c>
      <c r="D430" s="61"/>
      <c r="E430" s="46" t="str">
        <f>IF(B430 = "", "", IF(AND(Sheet1!$A$3 =1, C430 &gt;= 10), "Not Available", IF(AND(Sheet1!$A$3 = 3, C430 &gt;= 10), "Not Available", IF(Sheet1!$A$3 = 4, " ", Sheet1!$A$3))))</f>
        <v/>
      </c>
      <c r="F430" s="61"/>
      <c r="G430" s="44" t="str">
        <f>IF(Sheet1!W399 = 0, " ", Sheet1!W399)</f>
        <v xml:space="preserve"> </v>
      </c>
      <c r="H430" s="44" t="str">
        <f>IF(Sheet1!W399 = 0, " ", IF(Sheet1!$E$3 = 21, Sheet1!W399, Sheet1!W399 - (Sheet1!W399  * (Sheet1!$E$3/100))))</f>
        <v xml:space="preserve"> </v>
      </c>
      <c r="J430" s="44" t="str">
        <f>IF(H430=" ","", (H430*Sheet1!$C$3))</f>
        <v/>
      </c>
    </row>
    <row r="431" spans="1:10" ht="22.5" customHeight="1">
      <c r="A431" s="45"/>
      <c r="B431" s="48"/>
      <c r="C431" s="46" t="str">
        <f>IF(B431 = "", "", IF(Sheet1!P398 = 0, " ", Sheet1!P398))</f>
        <v/>
      </c>
      <c r="D431" s="61"/>
      <c r="E431" s="46" t="str">
        <f>IF(B431 = "", "", IF(AND(Sheet1!$A$3 =1, C431 &gt;= 10), "Not Available", IF(AND(Sheet1!$A$3 = 3, C431 &gt;= 10), "Not Available", IF(Sheet1!$A$3 = 4, " ", Sheet1!$A$3))))</f>
        <v/>
      </c>
      <c r="F431" s="61"/>
      <c r="G431" s="44" t="str">
        <f>IF(Sheet1!W400 = 0, " ", Sheet1!W400)</f>
        <v xml:space="preserve"> </v>
      </c>
      <c r="H431" s="44" t="str">
        <f>IF(Sheet1!W400 = 0, " ", IF(Sheet1!$E$3 = 21, Sheet1!W400, Sheet1!W400 - (Sheet1!W400  * (Sheet1!$E$3/100))))</f>
        <v xml:space="preserve"> </v>
      </c>
      <c r="J431" s="44" t="str">
        <f>IF(H431=" ","", (H431*Sheet1!$C$3))</f>
        <v/>
      </c>
    </row>
    <row r="432" spans="1:10" ht="22.5" customHeight="1">
      <c r="A432" s="45"/>
      <c r="B432" s="48"/>
      <c r="C432" s="46" t="str">
        <f>IF(B432 = "", "", IF(Sheet1!P399 = 0, " ", Sheet1!P399))</f>
        <v/>
      </c>
      <c r="D432" s="61"/>
      <c r="E432" s="46" t="str">
        <f>IF(B432 = "", "", IF(AND(Sheet1!$A$3 =1, C432 &gt;= 10), "Not Available", IF(AND(Sheet1!$A$3 = 3, C432 &gt;= 10), "Not Available", IF(Sheet1!$A$3 = 4, " ", Sheet1!$A$3))))</f>
        <v/>
      </c>
      <c r="F432" s="61"/>
      <c r="G432" s="44" t="str">
        <f>IF(Sheet1!W401 = 0, " ", Sheet1!W401)</f>
        <v xml:space="preserve"> </v>
      </c>
      <c r="H432" s="44" t="str">
        <f>IF(Sheet1!W401 = 0, " ", IF(Sheet1!$E$3 = 21, Sheet1!W401, Sheet1!W401 - (Sheet1!W401  * (Sheet1!$E$3/100))))</f>
        <v xml:space="preserve"> </v>
      </c>
      <c r="J432" s="44" t="str">
        <f>IF(H432=" ","", (H432*Sheet1!$C$3))</f>
        <v/>
      </c>
    </row>
    <row r="433" spans="1:10" ht="22.5" customHeight="1">
      <c r="A433" s="45"/>
      <c r="B433" s="48"/>
      <c r="C433" s="46" t="str">
        <f>IF(B433 = "", "", IF(Sheet1!P400 = 0, " ", Sheet1!P400))</f>
        <v/>
      </c>
      <c r="D433" s="61"/>
      <c r="E433" s="46" t="str">
        <f>IF(B433 = "", "", IF(AND(Sheet1!$A$3 =1, C433 &gt;= 10), "Not Available", IF(AND(Sheet1!$A$3 = 3, C433 &gt;= 10), "Not Available", IF(Sheet1!$A$3 = 4, " ", Sheet1!$A$3))))</f>
        <v/>
      </c>
      <c r="F433" s="61"/>
      <c r="G433" s="44" t="str">
        <f>IF(Sheet1!W402 = 0, " ", Sheet1!W402)</f>
        <v xml:space="preserve"> </v>
      </c>
      <c r="H433" s="44" t="str">
        <f>IF(Sheet1!W402 = 0, " ", IF(Sheet1!$E$3 = 21, Sheet1!W402, Sheet1!W402 - (Sheet1!W402  * (Sheet1!$E$3/100))))</f>
        <v xml:space="preserve"> </v>
      </c>
      <c r="J433" s="44" t="str">
        <f>IF(H433=" ","", (H433*Sheet1!$C$3))</f>
        <v/>
      </c>
    </row>
    <row r="434" spans="1:10" ht="22.5" customHeight="1">
      <c r="A434" s="45"/>
      <c r="B434" s="48"/>
      <c r="C434" s="46" t="str">
        <f>IF(B434 = "", "", IF(Sheet1!P401 = 0, " ", Sheet1!P401))</f>
        <v/>
      </c>
      <c r="D434" s="61"/>
      <c r="E434" s="46" t="str">
        <f>IF(B434 = "", "", IF(AND(Sheet1!$A$3 =1, C434 &gt;= 10), "Not Available", IF(AND(Sheet1!$A$3 = 3, C434 &gt;= 10), "Not Available", IF(Sheet1!$A$3 = 4, " ", Sheet1!$A$3))))</f>
        <v/>
      </c>
      <c r="F434" s="61"/>
      <c r="G434" s="44" t="str">
        <f>IF(Sheet1!W403 = 0, " ", Sheet1!W403)</f>
        <v xml:space="preserve"> </v>
      </c>
      <c r="H434" s="44" t="str">
        <f>IF(Sheet1!W403 = 0, " ", IF(Sheet1!$E$3 = 21, Sheet1!W403, Sheet1!W403 - (Sheet1!W403  * (Sheet1!$E$3/100))))</f>
        <v xml:space="preserve"> </v>
      </c>
      <c r="J434" s="44" t="str">
        <f>IF(H434=" ","", (H434*Sheet1!$C$3))</f>
        <v/>
      </c>
    </row>
    <row r="435" spans="1:10" ht="22.5" customHeight="1">
      <c r="A435" s="45"/>
      <c r="B435" s="48"/>
      <c r="C435" s="46" t="str">
        <f>IF(B435 = "", "", IF(Sheet1!P402 = 0, " ", Sheet1!P402))</f>
        <v/>
      </c>
      <c r="D435" s="61"/>
      <c r="E435" s="46" t="str">
        <f>IF(B435 = "", "", IF(AND(Sheet1!$A$3 =1, C435 &gt;= 10), "Not Available", IF(AND(Sheet1!$A$3 = 3, C435 &gt;= 10), "Not Available", IF(Sheet1!$A$3 = 4, " ", Sheet1!$A$3))))</f>
        <v/>
      </c>
      <c r="F435" s="61"/>
      <c r="G435" s="44" t="str">
        <f>IF(Sheet1!W404 = 0, " ", Sheet1!W404)</f>
        <v xml:space="preserve"> </v>
      </c>
      <c r="H435" s="44" t="str">
        <f>IF(Sheet1!W404 = 0, " ", IF(Sheet1!$E$3 = 21, Sheet1!W404, Sheet1!W404 - (Sheet1!W404  * (Sheet1!$E$3/100))))</f>
        <v xml:space="preserve"> </v>
      </c>
      <c r="J435" s="44" t="str">
        <f>IF(H435=" ","", (H435*Sheet1!$C$3))</f>
        <v/>
      </c>
    </row>
    <row r="436" spans="1:10" ht="22.5" customHeight="1">
      <c r="A436" s="45"/>
      <c r="B436" s="48"/>
      <c r="C436" s="46" t="str">
        <f>IF(B436 = "", "", IF(Sheet1!P403 = 0, " ", Sheet1!P403))</f>
        <v/>
      </c>
      <c r="D436" s="61"/>
      <c r="E436" s="46" t="str">
        <f>IF(B436 = "", "", IF(AND(Sheet1!$A$3 =1, C436 &gt;= 10), "Not Available", IF(AND(Sheet1!$A$3 = 3, C436 &gt;= 10), "Not Available", IF(Sheet1!$A$3 = 4, " ", Sheet1!$A$3))))</f>
        <v/>
      </c>
      <c r="F436" s="61"/>
      <c r="G436" s="44" t="str">
        <f>IF(Sheet1!W405 = 0, " ", Sheet1!W405)</f>
        <v xml:space="preserve"> </v>
      </c>
      <c r="H436" s="44" t="str">
        <f>IF(Sheet1!W405 = 0, " ", IF(Sheet1!$E$3 = 21, Sheet1!W405, Sheet1!W405 - (Sheet1!W405  * (Sheet1!$E$3/100))))</f>
        <v xml:space="preserve"> </v>
      </c>
      <c r="J436" s="44" t="str">
        <f>IF(H436=" ","", (H436*Sheet1!$C$3))</f>
        <v/>
      </c>
    </row>
    <row r="437" spans="1:10" ht="22.5" customHeight="1">
      <c r="A437" s="45"/>
      <c r="B437" s="48"/>
      <c r="C437" s="46" t="str">
        <f>IF(B437 = "", "", IF(Sheet1!P404 = 0, " ", Sheet1!P404))</f>
        <v/>
      </c>
      <c r="D437" s="61"/>
      <c r="E437" s="46" t="str">
        <f>IF(B437 = "", "", IF(AND(Sheet1!$A$3 =1, C437 &gt;= 10), "Not Available", IF(AND(Sheet1!$A$3 = 3, C437 &gt;= 10), "Not Available", IF(Sheet1!$A$3 = 4, " ", Sheet1!$A$3))))</f>
        <v/>
      </c>
      <c r="F437" s="61"/>
      <c r="G437" s="44" t="str">
        <f>IF(Sheet1!W406 = 0, " ", Sheet1!W406)</f>
        <v xml:space="preserve"> </v>
      </c>
      <c r="H437" s="44" t="str">
        <f>IF(Sheet1!W406 = 0, " ", IF(Sheet1!$E$3 = 21, Sheet1!W406, Sheet1!W406 - (Sheet1!W406  * (Sheet1!$E$3/100))))</f>
        <v xml:space="preserve"> </v>
      </c>
      <c r="J437" s="44" t="str">
        <f>IF(H437=" ","", (H437*Sheet1!$C$3))</f>
        <v/>
      </c>
    </row>
    <row r="438" spans="1:10" ht="22.5" customHeight="1">
      <c r="A438" s="45"/>
      <c r="B438" s="48"/>
      <c r="C438" s="46" t="str">
        <f>IF(B438 = "", "", IF(Sheet1!P405 = 0, " ", Sheet1!P405))</f>
        <v/>
      </c>
      <c r="D438" s="61"/>
      <c r="E438" s="46" t="str">
        <f>IF(B438 = "", "", IF(AND(Sheet1!$A$3 =1, C438 &gt;= 10), "Not Available", IF(AND(Sheet1!$A$3 = 3, C438 &gt;= 10), "Not Available", IF(Sheet1!$A$3 = 4, " ", Sheet1!$A$3))))</f>
        <v/>
      </c>
      <c r="F438" s="61"/>
      <c r="G438" s="44" t="str">
        <f>IF(Sheet1!W407 = 0, " ", Sheet1!W407)</f>
        <v xml:space="preserve"> </v>
      </c>
      <c r="H438" s="44" t="str">
        <f>IF(Sheet1!W407 = 0, " ", IF(Sheet1!$E$3 = 21, Sheet1!W407, Sheet1!W407 - (Sheet1!W407  * (Sheet1!$E$3/100))))</f>
        <v xml:space="preserve"> </v>
      </c>
      <c r="J438" s="44" t="str">
        <f>IF(H438=" ","", (H438*Sheet1!$C$3))</f>
        <v/>
      </c>
    </row>
    <row r="439" spans="1:10" ht="22.5" customHeight="1">
      <c r="A439" s="45"/>
      <c r="B439" s="48"/>
      <c r="C439" s="46" t="str">
        <f>IF(B439 = "", "", IF(Sheet1!P406 = 0, " ", Sheet1!P406))</f>
        <v/>
      </c>
      <c r="D439" s="61"/>
      <c r="E439" s="46" t="str">
        <f>IF(B439 = "", "", IF(AND(Sheet1!$A$3 =1, C439 &gt;= 10), "Not Available", IF(AND(Sheet1!$A$3 = 3, C439 &gt;= 10), "Not Available", IF(Sheet1!$A$3 = 4, " ", Sheet1!$A$3))))</f>
        <v/>
      </c>
      <c r="F439" s="61"/>
      <c r="G439" s="44" t="str">
        <f>IF(Sheet1!W408 = 0, " ", Sheet1!W408)</f>
        <v xml:space="preserve"> </v>
      </c>
      <c r="H439" s="44" t="str">
        <f>IF(Sheet1!W408 = 0, " ", IF(Sheet1!$E$3 = 21, Sheet1!W408, Sheet1!W408 - (Sheet1!W408  * (Sheet1!$E$3/100))))</f>
        <v xml:space="preserve"> </v>
      </c>
      <c r="J439" s="44" t="str">
        <f>IF(H439=" ","", (H439*Sheet1!$C$3))</f>
        <v/>
      </c>
    </row>
    <row r="440" spans="1:10" ht="22.5" customHeight="1">
      <c r="A440" s="45"/>
      <c r="B440" s="48"/>
      <c r="C440" s="46" t="str">
        <f>IF(B440 = "", "", IF(Sheet1!P407 = 0, " ", Sheet1!P407))</f>
        <v/>
      </c>
      <c r="D440" s="61"/>
      <c r="E440" s="46" t="str">
        <f>IF(B440 = "", "", IF(AND(Sheet1!$A$3 =1, C440 &gt;= 10), "Not Available", IF(AND(Sheet1!$A$3 = 3, C440 &gt;= 10), "Not Available", IF(Sheet1!$A$3 = 4, " ", Sheet1!$A$3))))</f>
        <v/>
      </c>
      <c r="F440" s="61"/>
      <c r="G440" s="44" t="str">
        <f>IF(Sheet1!W409 = 0, " ", Sheet1!W409)</f>
        <v xml:space="preserve"> </v>
      </c>
      <c r="H440" s="44" t="str">
        <f>IF(Sheet1!W409 = 0, " ", IF(Sheet1!$E$3 = 21, Sheet1!W409, Sheet1!W409 - (Sheet1!W409  * (Sheet1!$E$3/100))))</f>
        <v xml:space="preserve"> </v>
      </c>
      <c r="J440" s="44" t="str">
        <f>IF(H440=" ","", (H440*Sheet1!$C$3))</f>
        <v/>
      </c>
    </row>
    <row r="441" spans="1:10" ht="22.5" customHeight="1">
      <c r="A441" s="45"/>
      <c r="B441" s="48"/>
      <c r="C441" s="46" t="str">
        <f>IF(B441 = "", "", IF(Sheet1!P408 = 0, " ", Sheet1!P408))</f>
        <v/>
      </c>
      <c r="D441" s="61"/>
      <c r="E441" s="46" t="str">
        <f>IF(B441 = "", "", IF(AND(Sheet1!$A$3 =1, C441 &gt;= 10), "Not Available", IF(AND(Sheet1!$A$3 = 3, C441 &gt;= 10), "Not Available", IF(Sheet1!$A$3 = 4, " ", Sheet1!$A$3))))</f>
        <v/>
      </c>
      <c r="F441" s="61"/>
      <c r="G441" s="44" t="str">
        <f>IF(Sheet1!W410 = 0, " ", Sheet1!W410)</f>
        <v xml:space="preserve"> </v>
      </c>
      <c r="H441" s="44" t="str">
        <f>IF(Sheet1!W410 = 0, " ", IF(Sheet1!$E$3 = 21, Sheet1!W410, Sheet1!W410 - (Sheet1!W410  * (Sheet1!$E$3/100))))</f>
        <v xml:space="preserve"> </v>
      </c>
      <c r="J441" s="44" t="str">
        <f>IF(H441=" ","", (H441*Sheet1!$C$3))</f>
        <v/>
      </c>
    </row>
    <row r="442" spans="1:10" ht="22.5" customHeight="1">
      <c r="A442" s="45"/>
      <c r="B442" s="48"/>
      <c r="C442" s="46" t="str">
        <f>IF(B442 = "", "", IF(Sheet1!P409 = 0, " ", Sheet1!P409))</f>
        <v/>
      </c>
      <c r="D442" s="61"/>
      <c r="E442" s="46" t="str">
        <f>IF(B442 = "", "", IF(AND(Sheet1!$A$3 =1, C442 &gt;= 10), "Not Available", IF(AND(Sheet1!$A$3 = 3, C442 &gt;= 10), "Not Available", IF(Sheet1!$A$3 = 4, " ", Sheet1!$A$3))))</f>
        <v/>
      </c>
      <c r="F442" s="61"/>
      <c r="G442" s="44" t="str">
        <f>IF(Sheet1!W411 = 0, " ", Sheet1!W411)</f>
        <v xml:space="preserve"> </v>
      </c>
      <c r="H442" s="44" t="str">
        <f>IF(Sheet1!W411 = 0, " ", IF(Sheet1!$E$3 = 21, Sheet1!W411, Sheet1!W411 - (Sheet1!W411  * (Sheet1!$E$3/100))))</f>
        <v xml:space="preserve"> </v>
      </c>
      <c r="J442" s="44" t="str">
        <f>IF(H442=" ","", (H442*Sheet1!$C$3))</f>
        <v/>
      </c>
    </row>
    <row r="443" spans="1:10" ht="22.5" customHeight="1">
      <c r="A443" s="45"/>
      <c r="B443" s="48"/>
      <c r="C443" s="46" t="str">
        <f>IF(B443 = "", "", IF(Sheet1!P410 = 0, " ", Sheet1!P410))</f>
        <v/>
      </c>
      <c r="D443" s="61"/>
      <c r="E443" s="46" t="str">
        <f>IF(B443 = "", "", IF(AND(Sheet1!$A$3 =1, C443 &gt;= 10), "Not Available", IF(AND(Sheet1!$A$3 = 3, C443 &gt;= 10), "Not Available", IF(Sheet1!$A$3 = 4, " ", Sheet1!$A$3))))</f>
        <v/>
      </c>
      <c r="F443" s="61"/>
      <c r="G443" s="44" t="str">
        <f>IF(Sheet1!W412 = 0, " ", Sheet1!W412)</f>
        <v xml:space="preserve"> </v>
      </c>
      <c r="H443" s="44" t="str">
        <f>IF(Sheet1!W412 = 0, " ", IF(Sheet1!$E$3 = 21, Sheet1!W412, Sheet1!W412 - (Sheet1!W412  * (Sheet1!$E$3/100))))</f>
        <v xml:space="preserve"> </v>
      </c>
      <c r="J443" s="44" t="str">
        <f>IF(H443=" ","", (H443*Sheet1!$C$3))</f>
        <v/>
      </c>
    </row>
    <row r="444" spans="1:10" ht="22.5" customHeight="1">
      <c r="A444" s="45"/>
      <c r="B444" s="48"/>
      <c r="C444" s="46" t="str">
        <f>IF(B444 = "", "", IF(Sheet1!P411 = 0, " ", Sheet1!P411))</f>
        <v/>
      </c>
      <c r="D444" s="61"/>
      <c r="E444" s="46" t="str">
        <f>IF(B444 = "", "", IF(AND(Sheet1!$A$3 =1, C444 &gt;= 10), "Not Available", IF(AND(Sheet1!$A$3 = 3, C444 &gt;= 10), "Not Available", IF(Sheet1!$A$3 = 4, " ", Sheet1!$A$3))))</f>
        <v/>
      </c>
      <c r="F444" s="61"/>
      <c r="G444" s="44" t="str">
        <f>IF(Sheet1!W413 = 0, " ", Sheet1!W413)</f>
        <v xml:space="preserve"> </v>
      </c>
      <c r="H444" s="44" t="str">
        <f>IF(Sheet1!W413 = 0, " ", IF(Sheet1!$E$3 = 21, Sheet1!W413, Sheet1!W413 - (Sheet1!W413  * (Sheet1!$E$3/100))))</f>
        <v xml:space="preserve"> </v>
      </c>
      <c r="J444" s="44" t="str">
        <f>IF(H444=" ","", (H444*Sheet1!$C$3))</f>
        <v/>
      </c>
    </row>
    <row r="445" spans="1:10" ht="22.5" customHeight="1">
      <c r="A445" s="45"/>
      <c r="B445" s="48"/>
      <c r="C445" s="46" t="str">
        <f>IF(B445 = "", "", IF(Sheet1!P412 = 0, " ", Sheet1!P412))</f>
        <v/>
      </c>
      <c r="D445" s="61"/>
      <c r="E445" s="46" t="str">
        <f>IF(B445 = "", "", IF(AND(Sheet1!$A$3 =1, C445 &gt;= 10), "Not Available", IF(AND(Sheet1!$A$3 = 3, C445 &gt;= 10), "Not Available", IF(Sheet1!$A$3 = 4, " ", Sheet1!$A$3))))</f>
        <v/>
      </c>
      <c r="F445" s="61"/>
      <c r="G445" s="44" t="str">
        <f>IF(Sheet1!W414 = 0, " ", Sheet1!W414)</f>
        <v xml:space="preserve"> </v>
      </c>
      <c r="H445" s="44" t="str">
        <f>IF(Sheet1!W414 = 0, " ", IF(Sheet1!$E$3 = 21, Sheet1!W414, Sheet1!W414 - (Sheet1!W414  * (Sheet1!$E$3/100))))</f>
        <v xml:space="preserve"> </v>
      </c>
      <c r="J445" s="44" t="str">
        <f>IF(H445=" ","", (H445*Sheet1!$C$3))</f>
        <v/>
      </c>
    </row>
    <row r="446" spans="1:10" ht="22.5" customHeight="1">
      <c r="A446" s="45"/>
      <c r="B446" s="48"/>
      <c r="C446" s="46" t="str">
        <f>IF(B446 = "", "", IF(Sheet1!P413 = 0, " ", Sheet1!P413))</f>
        <v/>
      </c>
      <c r="D446" s="61"/>
      <c r="E446" s="46" t="str">
        <f>IF(B446 = "", "", IF(AND(Sheet1!$A$3 =1, C446 &gt;= 10), "Not Available", IF(AND(Sheet1!$A$3 = 3, C446 &gt;= 10), "Not Available", IF(Sheet1!$A$3 = 4, " ", Sheet1!$A$3))))</f>
        <v/>
      </c>
      <c r="F446" s="61"/>
      <c r="G446" s="44" t="str">
        <f>IF(Sheet1!W415 = 0, " ", Sheet1!W415)</f>
        <v xml:space="preserve"> </v>
      </c>
      <c r="H446" s="44" t="str">
        <f>IF(Sheet1!W415 = 0, " ", IF(Sheet1!$E$3 = 21, Sheet1!W415, Sheet1!W415 - (Sheet1!W415  * (Sheet1!$E$3/100))))</f>
        <v xml:space="preserve"> </v>
      </c>
      <c r="J446" s="44" t="str">
        <f>IF(H446=" ","", (H446*Sheet1!$C$3))</f>
        <v/>
      </c>
    </row>
    <row r="447" spans="1:10" ht="22.5" customHeight="1">
      <c r="A447" s="45"/>
      <c r="B447" s="48"/>
      <c r="C447" s="46" t="str">
        <f>IF(B447 = "", "", IF(Sheet1!P414 = 0, " ", Sheet1!P414))</f>
        <v/>
      </c>
      <c r="D447" s="61"/>
      <c r="E447" s="46" t="str">
        <f>IF(B447 = "", "", IF(AND(Sheet1!$A$3 =1, C447 &gt;= 10), "Not Available", IF(AND(Sheet1!$A$3 = 3, C447 &gt;= 10), "Not Available", IF(Sheet1!$A$3 = 4, " ", Sheet1!$A$3))))</f>
        <v/>
      </c>
      <c r="F447" s="61"/>
      <c r="G447" s="44" t="str">
        <f>IF(Sheet1!W416 = 0, " ", Sheet1!W416)</f>
        <v xml:space="preserve"> </v>
      </c>
      <c r="H447" s="44" t="str">
        <f>IF(Sheet1!W416 = 0, " ", IF(Sheet1!$E$3 = 21, Sheet1!W416, Sheet1!W416 - (Sheet1!W416  * (Sheet1!$E$3/100))))</f>
        <v xml:space="preserve"> </v>
      </c>
      <c r="J447" s="44" t="str">
        <f>IF(H447=" ","", (H447*Sheet1!$C$3))</f>
        <v/>
      </c>
    </row>
    <row r="448" spans="1:10" ht="22.5" customHeight="1">
      <c r="A448" s="45"/>
      <c r="B448" s="48"/>
      <c r="C448" s="46" t="str">
        <f>IF(B448 = "", "", IF(Sheet1!P415 = 0, " ", Sheet1!P415))</f>
        <v/>
      </c>
      <c r="D448" s="61"/>
      <c r="E448" s="46" t="str">
        <f>IF(B448 = "", "", IF(AND(Sheet1!$A$3 =1, C448 &gt;= 10), "Not Available", IF(AND(Sheet1!$A$3 = 3, C448 &gt;= 10), "Not Available", IF(Sheet1!$A$3 = 4, " ", Sheet1!$A$3))))</f>
        <v/>
      </c>
      <c r="F448" s="61"/>
      <c r="G448" s="44" t="str">
        <f>IF(Sheet1!W417 = 0, " ", Sheet1!W417)</f>
        <v xml:space="preserve"> </v>
      </c>
      <c r="H448" s="44" t="str">
        <f>IF(Sheet1!W417 = 0, " ", IF(Sheet1!$E$3 = 21, Sheet1!W417, Sheet1!W417 - (Sheet1!W417  * (Sheet1!$E$3/100))))</f>
        <v xml:space="preserve"> </v>
      </c>
      <c r="J448" s="44" t="str">
        <f>IF(H448=" ","", (H448*Sheet1!$C$3))</f>
        <v/>
      </c>
    </row>
    <row r="449" spans="1:10" ht="22.5" customHeight="1">
      <c r="A449" s="45"/>
      <c r="B449" s="48"/>
      <c r="C449" s="46" t="str">
        <f>IF(B449 = "", "", IF(Sheet1!P416 = 0, " ", Sheet1!P416))</f>
        <v/>
      </c>
      <c r="D449" s="61"/>
      <c r="E449" s="46" t="str">
        <f>IF(B449 = "", "", IF(AND(Sheet1!$A$3 =1, C449 &gt;= 10), "Not Available", IF(AND(Sheet1!$A$3 = 3, C449 &gt;= 10), "Not Available", IF(Sheet1!$A$3 = 4, " ", Sheet1!$A$3))))</f>
        <v/>
      </c>
      <c r="F449" s="61"/>
      <c r="G449" s="44" t="str">
        <f>IF(Sheet1!W418 = 0, " ", Sheet1!W418)</f>
        <v xml:space="preserve"> </v>
      </c>
      <c r="H449" s="44" t="str">
        <f>IF(Sheet1!W418 = 0, " ", IF(Sheet1!$E$3 = 21, Sheet1!W418, Sheet1!W418 - (Sheet1!W418  * (Sheet1!$E$3/100))))</f>
        <v xml:space="preserve"> </v>
      </c>
      <c r="J449" s="44" t="str">
        <f>IF(H449=" ","", (H449*Sheet1!$C$3))</f>
        <v/>
      </c>
    </row>
    <row r="450" spans="1:10" ht="22.5" customHeight="1">
      <c r="A450" s="45"/>
      <c r="B450" s="48"/>
      <c r="C450" s="46" t="str">
        <f>IF(B450 = "", "", IF(Sheet1!P417 = 0, " ", Sheet1!P417))</f>
        <v/>
      </c>
      <c r="D450" s="61"/>
      <c r="E450" s="46" t="str">
        <f>IF(B450 = "", "", IF(AND(Sheet1!$A$3 =1, C450 &gt;= 10), "Not Available", IF(AND(Sheet1!$A$3 = 3, C450 &gt;= 10), "Not Available", IF(Sheet1!$A$3 = 4, " ", Sheet1!$A$3))))</f>
        <v/>
      </c>
      <c r="F450" s="61"/>
      <c r="G450" s="44" t="str">
        <f>IF(Sheet1!W419 = 0, " ", Sheet1!W419)</f>
        <v xml:space="preserve"> </v>
      </c>
      <c r="H450" s="44" t="str">
        <f>IF(Sheet1!W419 = 0, " ", IF(Sheet1!$E$3 = 21, Sheet1!W419, Sheet1!W419 - (Sheet1!W419  * (Sheet1!$E$3/100))))</f>
        <v xml:space="preserve"> </v>
      </c>
      <c r="J450" s="44" t="str">
        <f>IF(H450=" ","", (H450*Sheet1!$C$3))</f>
        <v/>
      </c>
    </row>
    <row r="451" spans="1:10" ht="22.5" customHeight="1">
      <c r="A451" s="45"/>
      <c r="B451" s="48"/>
      <c r="C451" s="46" t="str">
        <f>IF(B451 = "", "", IF(Sheet1!P418 = 0, " ", Sheet1!P418))</f>
        <v/>
      </c>
      <c r="D451" s="61"/>
      <c r="E451" s="46" t="str">
        <f>IF(B451 = "", "", IF(AND(Sheet1!$A$3 =1, C451 &gt;= 10), "Not Available", IF(AND(Sheet1!$A$3 = 3, C451 &gt;= 10), "Not Available", IF(Sheet1!$A$3 = 4, " ", Sheet1!$A$3))))</f>
        <v/>
      </c>
      <c r="F451" s="61"/>
      <c r="G451" s="44" t="str">
        <f>IF(Sheet1!W420 = 0, " ", Sheet1!W420)</f>
        <v xml:space="preserve"> </v>
      </c>
      <c r="H451" s="44" t="str">
        <f>IF(Sheet1!W420 = 0, " ", IF(Sheet1!$E$3 = 21, Sheet1!W420, Sheet1!W420 - (Sheet1!W420  * (Sheet1!$E$3/100))))</f>
        <v xml:space="preserve"> </v>
      </c>
      <c r="J451" s="44" t="str">
        <f>IF(H451=" ","", (H451*Sheet1!$C$3))</f>
        <v/>
      </c>
    </row>
    <row r="452" spans="1:10" ht="22.5" customHeight="1">
      <c r="A452" s="45"/>
      <c r="B452" s="48"/>
      <c r="C452" s="46" t="str">
        <f>IF(B452 = "", "", IF(Sheet1!P419 = 0, " ", Sheet1!P419))</f>
        <v/>
      </c>
      <c r="D452" s="61"/>
      <c r="E452" s="46" t="str">
        <f>IF(B452 = "", "", IF(AND(Sheet1!$A$3 =1, C452 &gt;= 10), "Not Available", IF(AND(Sheet1!$A$3 = 3, C452 &gt;= 10), "Not Available", IF(Sheet1!$A$3 = 4, " ", Sheet1!$A$3))))</f>
        <v/>
      </c>
      <c r="F452" s="61"/>
      <c r="G452" s="44" t="str">
        <f>IF(Sheet1!W421 = 0, " ", Sheet1!W421)</f>
        <v xml:space="preserve"> </v>
      </c>
      <c r="H452" s="44" t="str">
        <f>IF(Sheet1!W421 = 0, " ", IF(Sheet1!$E$3 = 21, Sheet1!W421, Sheet1!W421 - (Sheet1!W421  * (Sheet1!$E$3/100))))</f>
        <v xml:space="preserve"> </v>
      </c>
      <c r="J452" s="44" t="str">
        <f>IF(H452=" ","", (H452*Sheet1!$C$3))</f>
        <v/>
      </c>
    </row>
    <row r="453" spans="1:10" ht="22.5" customHeight="1">
      <c r="A453" s="45"/>
      <c r="B453" s="48"/>
      <c r="C453" s="46" t="str">
        <f>IF(B453 = "", "", IF(Sheet1!P420 = 0, " ", Sheet1!P420))</f>
        <v/>
      </c>
      <c r="D453" s="61"/>
      <c r="E453" s="46" t="str">
        <f>IF(B453 = "", "", IF(AND(Sheet1!$A$3 =1, C453 &gt;= 10), "Not Available", IF(AND(Sheet1!$A$3 = 3, C453 &gt;= 10), "Not Available", IF(Sheet1!$A$3 = 4, " ", Sheet1!$A$3))))</f>
        <v/>
      </c>
      <c r="F453" s="61"/>
      <c r="G453" s="44" t="str">
        <f>IF(Sheet1!W422 = 0, " ", Sheet1!W422)</f>
        <v xml:space="preserve"> </v>
      </c>
      <c r="H453" s="44" t="str">
        <f>IF(Sheet1!W422 = 0, " ", IF(Sheet1!$E$3 = 21, Sheet1!W422, Sheet1!W422 - (Sheet1!W422  * (Sheet1!$E$3/100))))</f>
        <v xml:space="preserve"> </v>
      </c>
      <c r="J453" s="44" t="str">
        <f>IF(H453=" ","", (H453*Sheet1!$C$3))</f>
        <v/>
      </c>
    </row>
    <row r="454" spans="1:10" ht="22.5" customHeight="1">
      <c r="A454" s="45"/>
      <c r="B454" s="48"/>
      <c r="C454" s="46" t="str">
        <f>IF(B454 = "", "", IF(Sheet1!P421 = 0, " ", Sheet1!P421))</f>
        <v/>
      </c>
      <c r="D454" s="61"/>
      <c r="E454" s="46" t="str">
        <f>IF(B454 = "", "", IF(AND(Sheet1!$A$3 =1, C454 &gt;= 10), "Not Available", IF(AND(Sheet1!$A$3 = 3, C454 &gt;= 10), "Not Available", IF(Sheet1!$A$3 = 4, " ", Sheet1!$A$3))))</f>
        <v/>
      </c>
      <c r="F454" s="61"/>
      <c r="G454" s="44" t="str">
        <f>IF(Sheet1!W423 = 0, " ", Sheet1!W423)</f>
        <v xml:space="preserve"> </v>
      </c>
      <c r="H454" s="44" t="str">
        <f>IF(Sheet1!W423 = 0, " ", IF(Sheet1!$E$3 = 21, Sheet1!W423, Sheet1!W423 - (Sheet1!W423  * (Sheet1!$E$3/100))))</f>
        <v xml:space="preserve"> </v>
      </c>
      <c r="J454" s="44" t="str">
        <f>IF(H454=" ","", (H454*Sheet1!$C$3))</f>
        <v/>
      </c>
    </row>
    <row r="455" spans="1:10" ht="22.5" customHeight="1">
      <c r="A455" s="45"/>
      <c r="B455" s="48"/>
      <c r="C455" s="46" t="str">
        <f>IF(B455 = "", "", IF(Sheet1!P422 = 0, " ", Sheet1!P422))</f>
        <v/>
      </c>
      <c r="D455" s="61"/>
      <c r="E455" s="46" t="str">
        <f>IF(B455 = "", "", IF(AND(Sheet1!$A$3 =1, C455 &gt;= 10), "Not Available", IF(AND(Sheet1!$A$3 = 3, C455 &gt;= 10), "Not Available", IF(Sheet1!$A$3 = 4, " ", Sheet1!$A$3))))</f>
        <v/>
      </c>
      <c r="F455" s="61"/>
      <c r="G455" s="44" t="str">
        <f>IF(Sheet1!W424 = 0, " ", Sheet1!W424)</f>
        <v xml:space="preserve"> </v>
      </c>
      <c r="H455" s="44" t="str">
        <f>IF(Sheet1!W424 = 0, " ", IF(Sheet1!$E$3 = 21, Sheet1!W424, Sheet1!W424 - (Sheet1!W424  * (Sheet1!$E$3/100))))</f>
        <v xml:space="preserve"> </v>
      </c>
      <c r="J455" s="44" t="str">
        <f>IF(H455=" ","", (H455*Sheet1!$C$3))</f>
        <v/>
      </c>
    </row>
    <row r="456" spans="1:10" ht="22.5" customHeight="1">
      <c r="A456" s="45"/>
      <c r="B456" s="48"/>
      <c r="C456" s="46" t="str">
        <f>IF(B456 = "", "", IF(Sheet1!P423 = 0, " ", Sheet1!P423))</f>
        <v/>
      </c>
      <c r="D456" s="61"/>
      <c r="E456" s="46" t="str">
        <f>IF(B456 = "", "", IF(AND(Sheet1!$A$3 =1, C456 &gt;= 10), "Not Available", IF(AND(Sheet1!$A$3 = 3, C456 &gt;= 10), "Not Available", IF(Sheet1!$A$3 = 4, " ", Sheet1!$A$3))))</f>
        <v/>
      </c>
      <c r="F456" s="61"/>
      <c r="G456" s="44" t="str">
        <f>IF(Sheet1!W425 = 0, " ", Sheet1!W425)</f>
        <v xml:space="preserve"> </v>
      </c>
      <c r="H456" s="44" t="str">
        <f>IF(Sheet1!W425 = 0, " ", IF(Sheet1!$E$3 = 21, Sheet1!W425, Sheet1!W425 - (Sheet1!W425  * (Sheet1!$E$3/100))))</f>
        <v xml:space="preserve"> </v>
      </c>
      <c r="J456" s="44" t="str">
        <f>IF(H456=" ","", (H456*Sheet1!$C$3))</f>
        <v/>
      </c>
    </row>
    <row r="457" spans="1:10" ht="22.5" customHeight="1">
      <c r="A457" s="45"/>
      <c r="B457" s="48"/>
      <c r="C457" s="46" t="str">
        <f>IF(B457 = "", "", IF(Sheet1!P424 = 0, " ", Sheet1!P424))</f>
        <v/>
      </c>
      <c r="D457" s="61"/>
      <c r="E457" s="46" t="str">
        <f>IF(B457 = "", "", IF(AND(Sheet1!$A$3 =1, C457 &gt;= 10), "Not Available", IF(AND(Sheet1!$A$3 = 3, C457 &gt;= 10), "Not Available", IF(Sheet1!$A$3 = 4, " ", Sheet1!$A$3))))</f>
        <v/>
      </c>
      <c r="F457" s="61"/>
      <c r="G457" s="44" t="str">
        <f>IF(Sheet1!W426 = 0, " ", Sheet1!W426)</f>
        <v xml:space="preserve"> </v>
      </c>
      <c r="H457" s="44" t="str">
        <f>IF(Sheet1!W426 = 0, " ", IF(Sheet1!$E$3 = 21, Sheet1!W426, Sheet1!W426 - (Sheet1!W426  * (Sheet1!$E$3/100))))</f>
        <v xml:space="preserve"> </v>
      </c>
      <c r="J457" s="44" t="str">
        <f>IF(H457=" ","", (H457*Sheet1!$C$3))</f>
        <v/>
      </c>
    </row>
    <row r="458" spans="1:10" ht="22.5" customHeight="1">
      <c r="A458" s="45"/>
      <c r="B458" s="48"/>
      <c r="C458" s="46" t="str">
        <f>IF(B458 = "", "", IF(Sheet1!P425 = 0, " ", Sheet1!P425))</f>
        <v/>
      </c>
      <c r="D458" s="61"/>
      <c r="E458" s="46" t="str">
        <f>IF(B458 = "", "", IF(AND(Sheet1!$A$3 =1, C458 &gt;= 10), "Not Available", IF(AND(Sheet1!$A$3 = 3, C458 &gt;= 10), "Not Available", IF(Sheet1!$A$3 = 4, " ", Sheet1!$A$3))))</f>
        <v/>
      </c>
      <c r="F458" s="61"/>
      <c r="G458" s="44" t="str">
        <f>IF(Sheet1!W427 = 0, " ", Sheet1!W427)</f>
        <v xml:space="preserve"> </v>
      </c>
      <c r="H458" s="44" t="str">
        <f>IF(Sheet1!W427 = 0, " ", IF(Sheet1!$E$3 = 21, Sheet1!W427, Sheet1!W427 - (Sheet1!W427  * (Sheet1!$E$3/100))))</f>
        <v xml:space="preserve"> </v>
      </c>
      <c r="J458" s="44" t="str">
        <f>IF(H458=" ","", (H458*Sheet1!$C$3))</f>
        <v/>
      </c>
    </row>
    <row r="459" spans="1:10" ht="22.5" customHeight="1">
      <c r="A459" s="45"/>
      <c r="B459" s="48"/>
      <c r="C459" s="46" t="str">
        <f>IF(B459 = "", "", IF(Sheet1!P426 = 0, " ", Sheet1!P426))</f>
        <v/>
      </c>
      <c r="D459" s="61"/>
      <c r="E459" s="46" t="str">
        <f>IF(B459 = "", "", IF(AND(Sheet1!$A$3 =1, C459 &gt;= 10), "Not Available", IF(AND(Sheet1!$A$3 = 3, C459 &gt;= 10), "Not Available", IF(Sheet1!$A$3 = 4, " ", Sheet1!$A$3))))</f>
        <v/>
      </c>
      <c r="F459" s="61"/>
      <c r="G459" s="44" t="str">
        <f>IF(Sheet1!W428 = 0, " ", Sheet1!W428)</f>
        <v xml:space="preserve"> </v>
      </c>
      <c r="H459" s="44" t="str">
        <f>IF(Sheet1!W428 = 0, " ", IF(Sheet1!$E$3 = 21, Sheet1!W428, Sheet1!W428 - (Sheet1!W428  * (Sheet1!$E$3/100))))</f>
        <v xml:space="preserve"> </v>
      </c>
      <c r="J459" s="44" t="str">
        <f>IF(H459=" ","", (H459*Sheet1!$C$3))</f>
        <v/>
      </c>
    </row>
    <row r="460" spans="1:10" ht="22.5" customHeight="1">
      <c r="A460" s="45"/>
      <c r="B460" s="48"/>
      <c r="C460" s="46" t="str">
        <f>IF(B460 = "", "", IF(Sheet1!P427 = 0, " ", Sheet1!P427))</f>
        <v/>
      </c>
      <c r="D460" s="61"/>
      <c r="E460" s="46" t="str">
        <f>IF(B460 = "", "", IF(AND(Sheet1!$A$3 =1, C460 &gt;= 10), "Not Available", IF(AND(Sheet1!$A$3 = 3, C460 &gt;= 10), "Not Available", IF(Sheet1!$A$3 = 4, " ", Sheet1!$A$3))))</f>
        <v/>
      </c>
      <c r="F460" s="61"/>
      <c r="G460" s="44" t="str">
        <f>IF(Sheet1!W429 = 0, " ", Sheet1!W429)</f>
        <v xml:space="preserve"> </v>
      </c>
      <c r="H460" s="44" t="str">
        <f>IF(Sheet1!W429 = 0, " ", IF(Sheet1!$E$3 = 21, Sheet1!W429, Sheet1!W429 - (Sheet1!W429  * (Sheet1!$E$3/100))))</f>
        <v xml:space="preserve"> </v>
      </c>
      <c r="J460" s="44" t="str">
        <f>IF(H460=" ","", (H460*Sheet1!$C$3))</f>
        <v/>
      </c>
    </row>
    <row r="461" spans="1:10" ht="22.5" customHeight="1">
      <c r="A461" s="45"/>
      <c r="B461" s="48"/>
      <c r="C461" s="46" t="str">
        <f>IF(B461 = "", "", IF(Sheet1!P428 = 0, " ", Sheet1!P428))</f>
        <v/>
      </c>
      <c r="D461" s="61"/>
      <c r="E461" s="46" t="str">
        <f>IF(B461 = "", "", IF(AND(Sheet1!$A$3 =1, C461 &gt;= 10), "Not Available", IF(AND(Sheet1!$A$3 = 3, C461 &gt;= 10), "Not Available", IF(Sheet1!$A$3 = 4, " ", Sheet1!$A$3))))</f>
        <v/>
      </c>
      <c r="F461" s="61"/>
      <c r="G461" s="44" t="str">
        <f>IF(Sheet1!W430 = 0, " ", Sheet1!W430)</f>
        <v xml:space="preserve"> </v>
      </c>
      <c r="H461" s="44" t="str">
        <f>IF(Sheet1!W430 = 0, " ", IF(Sheet1!$E$3 = 21, Sheet1!W430, Sheet1!W430 - (Sheet1!W430  * (Sheet1!$E$3/100))))</f>
        <v xml:space="preserve"> </v>
      </c>
      <c r="J461" s="44" t="str">
        <f>IF(H461=" ","", (H461*Sheet1!$C$3))</f>
        <v/>
      </c>
    </row>
    <row r="462" spans="1:10" ht="22.5" customHeight="1">
      <c r="A462" s="45"/>
      <c r="B462" s="48"/>
      <c r="C462" s="46" t="str">
        <f>IF(B462 = "", "", IF(Sheet1!P429 = 0, " ", Sheet1!P429))</f>
        <v/>
      </c>
      <c r="D462" s="61"/>
      <c r="E462" s="46" t="str">
        <f>IF(B462 = "", "", IF(AND(Sheet1!$A$3 =1, C462 &gt;= 10), "Not Available", IF(AND(Sheet1!$A$3 = 3, C462 &gt;= 10), "Not Available", IF(Sheet1!$A$3 = 4, " ", Sheet1!$A$3))))</f>
        <v/>
      </c>
      <c r="F462" s="61"/>
      <c r="G462" s="44" t="str">
        <f>IF(Sheet1!W431 = 0, " ", Sheet1!W431)</f>
        <v xml:space="preserve"> </v>
      </c>
      <c r="H462" s="44" t="str">
        <f>IF(Sheet1!W431 = 0, " ", IF(Sheet1!$E$3 = 21, Sheet1!W431, Sheet1!W431 - (Sheet1!W431  * (Sheet1!$E$3/100))))</f>
        <v xml:space="preserve"> </v>
      </c>
      <c r="J462" s="44" t="str">
        <f>IF(H462=" ","", (H462*Sheet1!$C$3))</f>
        <v/>
      </c>
    </row>
    <row r="463" spans="1:10" ht="22.5" customHeight="1">
      <c r="A463" s="45"/>
      <c r="B463" s="48"/>
      <c r="C463" s="46" t="str">
        <f>IF(B463 = "", "", IF(Sheet1!P430 = 0, " ", Sheet1!P430))</f>
        <v/>
      </c>
      <c r="D463" s="61"/>
      <c r="E463" s="46" t="str">
        <f>IF(B463 = "", "", IF(AND(Sheet1!$A$3 =1, C463 &gt;= 10), "Not Available", IF(AND(Sheet1!$A$3 = 3, C463 &gt;= 10), "Not Available", IF(Sheet1!$A$3 = 4, " ", Sheet1!$A$3))))</f>
        <v/>
      </c>
      <c r="F463" s="61"/>
      <c r="G463" s="44" t="str">
        <f>IF(Sheet1!W432 = 0, " ", Sheet1!W432)</f>
        <v xml:space="preserve"> </v>
      </c>
      <c r="H463" s="44" t="str">
        <f>IF(Sheet1!W432 = 0, " ", IF(Sheet1!$E$3 = 21, Sheet1!W432, Sheet1!W432 - (Sheet1!W432  * (Sheet1!$E$3/100))))</f>
        <v xml:space="preserve"> </v>
      </c>
      <c r="J463" s="44" t="str">
        <f>IF(H463=" ","", (H463*Sheet1!$C$3))</f>
        <v/>
      </c>
    </row>
    <row r="464" spans="1:10" ht="22.5" customHeight="1">
      <c r="A464" s="45"/>
      <c r="B464" s="48"/>
      <c r="C464" s="46" t="str">
        <f>IF(B464 = "", "", IF(Sheet1!P431 = 0, " ", Sheet1!P431))</f>
        <v/>
      </c>
      <c r="D464" s="61"/>
      <c r="E464" s="46" t="str">
        <f>IF(B464 = "", "", IF(AND(Sheet1!$A$3 =1, C464 &gt;= 10), "Not Available", IF(AND(Sheet1!$A$3 = 3, C464 &gt;= 10), "Not Available", IF(Sheet1!$A$3 = 4, " ", Sheet1!$A$3))))</f>
        <v/>
      </c>
      <c r="F464" s="61"/>
      <c r="G464" s="44" t="str">
        <f>IF(Sheet1!W433 = 0, " ", Sheet1!W433)</f>
        <v xml:space="preserve"> </v>
      </c>
      <c r="H464" s="44" t="str">
        <f>IF(Sheet1!W433 = 0, " ", IF(Sheet1!$E$3 = 21, Sheet1!W433, Sheet1!W433 - (Sheet1!W433  * (Sheet1!$E$3/100))))</f>
        <v xml:space="preserve"> </v>
      </c>
      <c r="J464" s="44" t="str">
        <f>IF(H464=" ","", (H464*Sheet1!$C$3))</f>
        <v/>
      </c>
    </row>
    <row r="465" spans="1:10" ht="22.5" customHeight="1">
      <c r="A465" s="45"/>
      <c r="B465" s="48"/>
      <c r="C465" s="46" t="str">
        <f>IF(B465 = "", "", IF(Sheet1!P432 = 0, " ", Sheet1!P432))</f>
        <v/>
      </c>
      <c r="D465" s="61"/>
      <c r="E465" s="46" t="str">
        <f>IF(B465 = "", "", IF(AND(Sheet1!$A$3 =1, C465 &gt;= 10), "Not Available", IF(AND(Sheet1!$A$3 = 3, C465 &gt;= 10), "Not Available", IF(Sheet1!$A$3 = 4, " ", Sheet1!$A$3))))</f>
        <v/>
      </c>
      <c r="F465" s="61"/>
      <c r="G465" s="44" t="str">
        <f>IF(Sheet1!W434 = 0, " ", Sheet1!W434)</f>
        <v xml:space="preserve"> </v>
      </c>
      <c r="H465" s="44" t="str">
        <f>IF(Sheet1!W434 = 0, " ", IF(Sheet1!$E$3 = 21, Sheet1!W434, Sheet1!W434 - (Sheet1!W434  * (Sheet1!$E$3/100))))</f>
        <v xml:space="preserve"> </v>
      </c>
      <c r="J465" s="44" t="str">
        <f>IF(H465=" ","", (H465*Sheet1!$C$3))</f>
        <v/>
      </c>
    </row>
    <row r="466" spans="1:10" ht="22.5" customHeight="1">
      <c r="A466" s="45"/>
      <c r="B466" s="48"/>
      <c r="C466" s="46" t="str">
        <f>IF(B466 = "", "", IF(Sheet1!P433 = 0, " ", Sheet1!P433))</f>
        <v/>
      </c>
      <c r="D466" s="61"/>
      <c r="E466" s="46" t="str">
        <f>IF(B466 = "", "", IF(AND(Sheet1!$A$3 =1, C466 &gt;= 10), "Not Available", IF(AND(Sheet1!$A$3 = 3, C466 &gt;= 10), "Not Available", IF(Sheet1!$A$3 = 4, " ", Sheet1!$A$3))))</f>
        <v/>
      </c>
      <c r="F466" s="61"/>
      <c r="G466" s="44" t="str">
        <f>IF(Sheet1!W435 = 0, " ", Sheet1!W435)</f>
        <v xml:space="preserve"> </v>
      </c>
      <c r="H466" s="44" t="str">
        <f>IF(Sheet1!W435 = 0, " ", IF(Sheet1!$E$3 = 21, Sheet1!W435, Sheet1!W435 - (Sheet1!W435  * (Sheet1!$E$3/100))))</f>
        <v xml:space="preserve"> </v>
      </c>
      <c r="J466" s="44" t="str">
        <f>IF(H466=" ","", (H466*Sheet1!$C$3))</f>
        <v/>
      </c>
    </row>
    <row r="467" spans="1:10" ht="22.5" customHeight="1">
      <c r="A467" s="45"/>
      <c r="B467" s="48"/>
      <c r="C467" s="46" t="str">
        <f>IF(B467 = "", "", IF(Sheet1!P434 = 0, " ", Sheet1!P434))</f>
        <v/>
      </c>
      <c r="D467" s="61"/>
      <c r="E467" s="46" t="str">
        <f>IF(B467 = "", "", IF(AND(Sheet1!$A$3 =1, C467 &gt;= 10), "Not Available", IF(AND(Sheet1!$A$3 = 3, C467 &gt;= 10), "Not Available", IF(Sheet1!$A$3 = 4, " ", Sheet1!$A$3))))</f>
        <v/>
      </c>
      <c r="F467" s="61"/>
      <c r="G467" s="44" t="str">
        <f>IF(Sheet1!W436 = 0, " ", Sheet1!W436)</f>
        <v xml:space="preserve"> </v>
      </c>
      <c r="H467" s="44" t="str">
        <f>IF(Sheet1!W436 = 0, " ", IF(Sheet1!$E$3 = 21, Sheet1!W436, Sheet1!W436 - (Sheet1!W436  * (Sheet1!$E$3/100))))</f>
        <v xml:space="preserve"> </v>
      </c>
      <c r="J467" s="44" t="str">
        <f>IF(H467=" ","", (H467*Sheet1!$C$3))</f>
        <v/>
      </c>
    </row>
    <row r="468" spans="1:10" ht="22.5" customHeight="1">
      <c r="A468" s="45"/>
      <c r="B468" s="48"/>
      <c r="C468" s="46" t="str">
        <f>IF(B468 = "", "", IF(Sheet1!P435 = 0, " ", Sheet1!P435))</f>
        <v/>
      </c>
      <c r="D468" s="61"/>
      <c r="E468" s="46" t="str">
        <f>IF(B468 = "", "", IF(AND(Sheet1!$A$3 =1, C468 &gt;= 10), "Not Available", IF(AND(Sheet1!$A$3 = 3, C468 &gt;= 10), "Not Available", IF(Sheet1!$A$3 = 4, " ", Sheet1!$A$3))))</f>
        <v/>
      </c>
      <c r="F468" s="61"/>
      <c r="G468" s="44" t="str">
        <f>IF(Sheet1!W437 = 0, " ", Sheet1!W437)</f>
        <v xml:space="preserve"> </v>
      </c>
      <c r="H468" s="44" t="str">
        <f>IF(Sheet1!W437 = 0, " ", IF(Sheet1!$E$3 = 21, Sheet1!W437, Sheet1!W437 - (Sheet1!W437  * (Sheet1!$E$3/100))))</f>
        <v xml:space="preserve"> </v>
      </c>
      <c r="J468" s="44" t="str">
        <f>IF(H468=" ","", (H468*Sheet1!$C$3))</f>
        <v/>
      </c>
    </row>
    <row r="469" spans="1:10" ht="22.5" customHeight="1">
      <c r="A469" s="45"/>
      <c r="B469" s="48"/>
      <c r="C469" s="46" t="str">
        <f>IF(B469 = "", "", IF(Sheet1!P436 = 0, " ", Sheet1!P436))</f>
        <v/>
      </c>
      <c r="D469" s="61"/>
      <c r="E469" s="46" t="str">
        <f>IF(B469 = "", "", IF(AND(Sheet1!$A$3 =1, C469 &gt;= 10), "Not Available", IF(AND(Sheet1!$A$3 = 3, C469 &gt;= 10), "Not Available", IF(Sheet1!$A$3 = 4, " ", Sheet1!$A$3))))</f>
        <v/>
      </c>
      <c r="F469" s="61"/>
      <c r="G469" s="44" t="str">
        <f>IF(Sheet1!W438 = 0, " ", Sheet1!W438)</f>
        <v xml:space="preserve"> </v>
      </c>
      <c r="H469" s="44" t="str">
        <f>IF(Sheet1!W438 = 0, " ", IF(Sheet1!$E$3 = 21, Sheet1!W438, Sheet1!W438 - (Sheet1!W438  * (Sheet1!$E$3/100))))</f>
        <v xml:space="preserve"> </v>
      </c>
      <c r="J469" s="44" t="str">
        <f>IF(H469=" ","", (H469*Sheet1!$C$3))</f>
        <v/>
      </c>
    </row>
    <row r="470" spans="1:10" ht="22.5" customHeight="1">
      <c r="A470" s="45"/>
      <c r="B470" s="48"/>
      <c r="C470" s="46" t="str">
        <f>IF(B470 = "", "", IF(Sheet1!P437 = 0, " ", Sheet1!P437))</f>
        <v/>
      </c>
      <c r="D470" s="61"/>
      <c r="E470" s="46" t="str">
        <f>IF(B470 = "", "", IF(AND(Sheet1!$A$3 =1, C470 &gt;= 10), "Not Available", IF(AND(Sheet1!$A$3 = 3, C470 &gt;= 10), "Not Available", IF(Sheet1!$A$3 = 4, " ", Sheet1!$A$3))))</f>
        <v/>
      </c>
      <c r="F470" s="61"/>
      <c r="G470" s="44" t="str">
        <f>IF(Sheet1!W439 = 0, " ", Sheet1!W439)</f>
        <v xml:space="preserve"> </v>
      </c>
      <c r="H470" s="44" t="str">
        <f>IF(Sheet1!W439 = 0, " ", IF(Sheet1!$E$3 = 21, Sheet1!W439, Sheet1!W439 - (Sheet1!W439  * (Sheet1!$E$3/100))))</f>
        <v xml:space="preserve"> </v>
      </c>
      <c r="J470" s="44" t="str">
        <f>IF(H470=" ","", (H470*Sheet1!$C$3))</f>
        <v/>
      </c>
    </row>
    <row r="471" spans="1:10" ht="22.5" customHeight="1">
      <c r="A471" s="45"/>
      <c r="B471" s="48"/>
      <c r="C471" s="46" t="str">
        <f>IF(B471 = "", "", IF(Sheet1!P438 = 0, " ", Sheet1!P438))</f>
        <v/>
      </c>
      <c r="D471" s="61"/>
      <c r="E471" s="46" t="str">
        <f>IF(B471 = "", "", IF(AND(Sheet1!$A$3 =1, C471 &gt;= 10), "Not Available", IF(AND(Sheet1!$A$3 = 3, C471 &gt;= 10), "Not Available", IF(Sheet1!$A$3 = 4, " ", Sheet1!$A$3))))</f>
        <v/>
      </c>
      <c r="F471" s="61"/>
      <c r="G471" s="44" t="str">
        <f>IF(Sheet1!W440 = 0, " ", Sheet1!W440)</f>
        <v xml:space="preserve"> </v>
      </c>
      <c r="H471" s="44" t="str">
        <f>IF(Sheet1!W440 = 0, " ", IF(Sheet1!$E$3 = 21, Sheet1!W440, Sheet1!W440 - (Sheet1!W440  * (Sheet1!$E$3/100))))</f>
        <v xml:space="preserve"> </v>
      </c>
      <c r="J471" s="44" t="str">
        <f>IF(H471=" ","", (H471*Sheet1!$C$3))</f>
        <v/>
      </c>
    </row>
    <row r="472" spans="1:10" ht="22.5" customHeight="1">
      <c r="A472" s="45"/>
      <c r="B472" s="48"/>
      <c r="C472" s="46" t="str">
        <f>IF(B472 = "", "", IF(Sheet1!P439 = 0, " ", Sheet1!P439))</f>
        <v/>
      </c>
      <c r="D472" s="61"/>
      <c r="E472" s="46" t="str">
        <f>IF(B472 = "", "", IF(AND(Sheet1!$A$3 =1, C472 &gt;= 10), "Not Available", IF(AND(Sheet1!$A$3 = 3, C472 &gt;= 10), "Not Available", IF(Sheet1!$A$3 = 4, " ", Sheet1!$A$3))))</f>
        <v/>
      </c>
      <c r="F472" s="61"/>
      <c r="G472" s="44" t="str">
        <f>IF(Sheet1!W441 = 0, " ", Sheet1!W441)</f>
        <v xml:space="preserve"> </v>
      </c>
      <c r="H472" s="44" t="str">
        <f>IF(Sheet1!W441 = 0, " ", IF(Sheet1!$E$3 = 21, Sheet1!W441, Sheet1!W441 - (Sheet1!W441  * (Sheet1!$E$3/100))))</f>
        <v xml:space="preserve"> </v>
      </c>
      <c r="J472" s="44" t="str">
        <f>IF(H472=" ","", (H472*Sheet1!$C$3))</f>
        <v/>
      </c>
    </row>
    <row r="473" spans="1:10" ht="22.5" customHeight="1">
      <c r="A473" s="45"/>
      <c r="B473" s="48"/>
      <c r="C473" s="46" t="str">
        <f>IF(B473 = "", "", IF(Sheet1!P440 = 0, " ", Sheet1!P440))</f>
        <v/>
      </c>
      <c r="D473" s="61"/>
      <c r="E473" s="46" t="str">
        <f>IF(B473 = "", "", IF(AND(Sheet1!$A$3 =1, C473 &gt;= 10), "Not Available", IF(AND(Sheet1!$A$3 = 3, C473 &gt;= 10), "Not Available", IF(Sheet1!$A$3 = 4, " ", Sheet1!$A$3))))</f>
        <v/>
      </c>
      <c r="F473" s="61"/>
      <c r="G473" s="44" t="str">
        <f>IF(Sheet1!W442 = 0, " ", Sheet1!W442)</f>
        <v xml:space="preserve"> </v>
      </c>
      <c r="H473" s="44" t="str">
        <f>IF(Sheet1!W442 = 0, " ", IF(Sheet1!$E$3 = 21, Sheet1!W442, Sheet1!W442 - (Sheet1!W442  * (Sheet1!$E$3/100))))</f>
        <v xml:space="preserve"> </v>
      </c>
      <c r="J473" s="44" t="str">
        <f>IF(H473=" ","", (H473*Sheet1!$C$3))</f>
        <v/>
      </c>
    </row>
    <row r="474" spans="1:10" ht="22.5" customHeight="1">
      <c r="A474" s="45"/>
      <c r="B474" s="48"/>
      <c r="C474" s="46" t="str">
        <f>IF(B474 = "", "", IF(Sheet1!P441 = 0, " ", Sheet1!P441))</f>
        <v/>
      </c>
      <c r="D474" s="61"/>
      <c r="E474" s="46" t="str">
        <f>IF(B474 = "", "", IF(AND(Sheet1!$A$3 =1, C474 &gt;= 10), "Not Available", IF(AND(Sheet1!$A$3 = 3, C474 &gt;= 10), "Not Available", IF(Sheet1!$A$3 = 4, " ", Sheet1!$A$3))))</f>
        <v/>
      </c>
      <c r="F474" s="61"/>
      <c r="G474" s="44" t="str">
        <f>IF(Sheet1!W443 = 0, " ", Sheet1!W443)</f>
        <v xml:space="preserve"> </v>
      </c>
      <c r="H474" s="44" t="str">
        <f>IF(Sheet1!W443 = 0, " ", IF(Sheet1!$E$3 = 21, Sheet1!W443, Sheet1!W443 - (Sheet1!W443  * (Sheet1!$E$3/100))))</f>
        <v xml:space="preserve"> </v>
      </c>
      <c r="J474" s="44" t="str">
        <f>IF(H474=" ","", (H474*Sheet1!$C$3))</f>
        <v/>
      </c>
    </row>
    <row r="475" spans="1:10" ht="22.5" customHeight="1">
      <c r="A475" s="45"/>
      <c r="B475" s="48"/>
      <c r="C475" s="46" t="str">
        <f>IF(B475 = "", "", IF(Sheet1!P442 = 0, " ", Sheet1!P442))</f>
        <v/>
      </c>
      <c r="D475" s="61"/>
      <c r="E475" s="46" t="str">
        <f>IF(B475 = "", "", IF(AND(Sheet1!$A$3 =1, C475 &gt;= 10), "Not Available", IF(AND(Sheet1!$A$3 = 3, C475 &gt;= 10), "Not Available", IF(Sheet1!$A$3 = 4, " ", Sheet1!$A$3))))</f>
        <v/>
      </c>
      <c r="F475" s="61"/>
      <c r="G475" s="44" t="str">
        <f>IF(Sheet1!W444 = 0, " ", Sheet1!W444)</f>
        <v xml:space="preserve"> </v>
      </c>
      <c r="H475" s="44" t="str">
        <f>IF(Sheet1!W444 = 0, " ", IF(Sheet1!$E$3 = 21, Sheet1!W444, Sheet1!W444 - (Sheet1!W444  * (Sheet1!$E$3/100))))</f>
        <v xml:space="preserve"> </v>
      </c>
      <c r="J475" s="44" t="str">
        <f>IF(H475=" ","", (H475*Sheet1!$C$3))</f>
        <v/>
      </c>
    </row>
    <row r="476" spans="1:10" ht="22.5" customHeight="1">
      <c r="A476" s="45"/>
      <c r="B476" s="48"/>
      <c r="C476" s="46" t="str">
        <f>IF(B476 = "", "", IF(Sheet1!P443 = 0, " ", Sheet1!P443))</f>
        <v/>
      </c>
      <c r="D476" s="61"/>
      <c r="E476" s="46" t="str">
        <f>IF(B476 = "", "", IF(AND(Sheet1!$A$3 =1, C476 &gt;= 10), "Not Available", IF(AND(Sheet1!$A$3 = 3, C476 &gt;= 10), "Not Available", IF(Sheet1!$A$3 = 4, " ", Sheet1!$A$3))))</f>
        <v/>
      </c>
      <c r="F476" s="61"/>
      <c r="G476" s="44" t="str">
        <f>IF(Sheet1!W445 = 0, " ", Sheet1!W445)</f>
        <v xml:space="preserve"> </v>
      </c>
      <c r="H476" s="44" t="str">
        <f>IF(Sheet1!W445 = 0, " ", IF(Sheet1!$E$3 = 21, Sheet1!W445, Sheet1!W445 - (Sheet1!W445  * (Sheet1!$E$3/100))))</f>
        <v xml:space="preserve"> </v>
      </c>
      <c r="J476" s="44" t="str">
        <f>IF(H476=" ","", (H476*Sheet1!$C$3))</f>
        <v/>
      </c>
    </row>
    <row r="477" spans="1:10" ht="22.5" customHeight="1">
      <c r="A477" s="45"/>
      <c r="B477" s="48"/>
      <c r="C477" s="46" t="str">
        <f>IF(B477 = "", "", IF(Sheet1!P444 = 0, " ", Sheet1!P444))</f>
        <v/>
      </c>
      <c r="D477" s="61"/>
      <c r="E477" s="46" t="str">
        <f>IF(B477 = "", "", IF(AND(Sheet1!$A$3 =1, C477 &gt;= 10), "Not Available", IF(AND(Sheet1!$A$3 = 3, C477 &gt;= 10), "Not Available", IF(Sheet1!$A$3 = 4, " ", Sheet1!$A$3))))</f>
        <v/>
      </c>
      <c r="F477" s="61"/>
      <c r="G477" s="44" t="str">
        <f>IF(Sheet1!W446 = 0, " ", Sheet1!W446)</f>
        <v xml:space="preserve"> </v>
      </c>
      <c r="H477" s="44" t="str">
        <f>IF(Sheet1!W446 = 0, " ", IF(Sheet1!$E$3 = 21, Sheet1!W446, Sheet1!W446 - (Sheet1!W446  * (Sheet1!$E$3/100))))</f>
        <v xml:space="preserve"> </v>
      </c>
      <c r="J477" s="44" t="str">
        <f>IF(H477=" ","", (H477*Sheet1!$C$3))</f>
        <v/>
      </c>
    </row>
    <row r="478" spans="1:10" ht="22.5" customHeight="1">
      <c r="A478" s="45"/>
      <c r="B478" s="48"/>
      <c r="C478" s="46" t="str">
        <f>IF(B478 = "", "", IF(Sheet1!P445 = 0, " ", Sheet1!P445))</f>
        <v/>
      </c>
      <c r="D478" s="61"/>
      <c r="E478" s="46" t="str">
        <f>IF(B478 = "", "", IF(AND(Sheet1!$A$3 =1, C478 &gt;= 10), "Not Available", IF(AND(Sheet1!$A$3 = 3, C478 &gt;= 10), "Not Available", IF(Sheet1!$A$3 = 4, " ", Sheet1!$A$3))))</f>
        <v/>
      </c>
      <c r="F478" s="61"/>
      <c r="G478" s="44" t="str">
        <f>IF(Sheet1!W447 = 0, " ", Sheet1!W447)</f>
        <v xml:space="preserve"> </v>
      </c>
      <c r="H478" s="44" t="str">
        <f>IF(Sheet1!W447 = 0, " ", IF(Sheet1!$E$3 = 21, Sheet1!W447, Sheet1!W447 - (Sheet1!W447  * (Sheet1!$E$3/100))))</f>
        <v xml:space="preserve"> </v>
      </c>
      <c r="J478" s="44" t="str">
        <f>IF(H478=" ","", (H478*Sheet1!$C$3))</f>
        <v/>
      </c>
    </row>
    <row r="479" spans="1:10" ht="22.5" customHeight="1">
      <c r="A479" s="45"/>
      <c r="B479" s="48"/>
      <c r="C479" s="46" t="str">
        <f>IF(B479 = "", "", IF(Sheet1!P446 = 0, " ", Sheet1!P446))</f>
        <v/>
      </c>
      <c r="D479" s="61"/>
      <c r="E479" s="46" t="str">
        <f>IF(B479 = "", "", IF(AND(Sheet1!$A$3 =1, C479 &gt;= 10), "Not Available", IF(AND(Sheet1!$A$3 = 3, C479 &gt;= 10), "Not Available", IF(Sheet1!$A$3 = 4, " ", Sheet1!$A$3))))</f>
        <v/>
      </c>
      <c r="F479" s="61"/>
      <c r="G479" s="44" t="str">
        <f>IF(Sheet1!W448 = 0, " ", Sheet1!W448)</f>
        <v xml:space="preserve"> </v>
      </c>
      <c r="H479" s="44" t="str">
        <f>IF(Sheet1!W448 = 0, " ", IF(Sheet1!$E$3 = 21, Sheet1!W448, Sheet1!W448 - (Sheet1!W448  * (Sheet1!$E$3/100))))</f>
        <v xml:space="preserve"> </v>
      </c>
      <c r="J479" s="44" t="str">
        <f>IF(H479=" ","", (H479*Sheet1!$C$3))</f>
        <v/>
      </c>
    </row>
    <row r="480" spans="1:10" ht="22.5" customHeight="1">
      <c r="A480" s="45"/>
      <c r="B480" s="48"/>
      <c r="C480" s="46" t="str">
        <f>IF(B480 = "", "", IF(Sheet1!P447 = 0, " ", Sheet1!P447))</f>
        <v/>
      </c>
      <c r="D480" s="61"/>
      <c r="E480" s="46" t="str">
        <f>IF(B480 = "", "", IF(AND(Sheet1!$A$3 =1, C480 &gt;= 10), "Not Available", IF(AND(Sheet1!$A$3 = 3, C480 &gt;= 10), "Not Available", IF(Sheet1!$A$3 = 4, " ", Sheet1!$A$3))))</f>
        <v/>
      </c>
      <c r="F480" s="61"/>
      <c r="G480" s="44" t="str">
        <f>IF(Sheet1!W449 = 0, " ", Sheet1!W449)</f>
        <v xml:space="preserve"> </v>
      </c>
      <c r="H480" s="44" t="str">
        <f>IF(Sheet1!W449 = 0, " ", IF(Sheet1!$E$3 = 21, Sheet1!W449, Sheet1!W449 - (Sheet1!W449  * (Sheet1!$E$3/100))))</f>
        <v xml:space="preserve"> </v>
      </c>
      <c r="J480" s="44" t="str">
        <f>IF(H480=" ","", (H480*Sheet1!$C$3))</f>
        <v/>
      </c>
    </row>
    <row r="481" spans="1:10" ht="22.5" customHeight="1">
      <c r="A481" s="45"/>
      <c r="B481" s="48"/>
      <c r="C481" s="46" t="str">
        <f>IF(B481 = "", "", IF(Sheet1!P448 = 0, " ", Sheet1!P448))</f>
        <v/>
      </c>
      <c r="D481" s="61"/>
      <c r="E481" s="46" t="str">
        <f>IF(B481 = "", "", IF(AND(Sheet1!$A$3 =1, C481 &gt;= 10), "Not Available", IF(AND(Sheet1!$A$3 = 3, C481 &gt;= 10), "Not Available", IF(Sheet1!$A$3 = 4, " ", Sheet1!$A$3))))</f>
        <v/>
      </c>
      <c r="F481" s="61"/>
      <c r="G481" s="44" t="str">
        <f>IF(Sheet1!W450 = 0, " ", Sheet1!W450)</f>
        <v xml:space="preserve"> </v>
      </c>
      <c r="H481" s="44" t="str">
        <f>IF(Sheet1!W450 = 0, " ", IF(Sheet1!$E$3 = 21, Sheet1!W450, Sheet1!W450 - (Sheet1!W450  * (Sheet1!$E$3/100))))</f>
        <v xml:space="preserve"> </v>
      </c>
      <c r="J481" s="44" t="str">
        <f>IF(H481=" ","", (H481*Sheet1!$C$3))</f>
        <v/>
      </c>
    </row>
    <row r="482" spans="1:10" ht="22.5" customHeight="1">
      <c r="A482" s="45"/>
      <c r="B482" s="48"/>
      <c r="C482" s="46" t="str">
        <f>IF(B482 = "", "", IF(Sheet1!P449 = 0, " ", Sheet1!P449))</f>
        <v/>
      </c>
      <c r="D482" s="61"/>
      <c r="E482" s="46" t="str">
        <f>IF(B482 = "", "", IF(AND(Sheet1!$A$3 =1, C482 &gt;= 10), "Not Available", IF(AND(Sheet1!$A$3 = 3, C482 &gt;= 10), "Not Available", IF(Sheet1!$A$3 = 4, " ", Sheet1!$A$3))))</f>
        <v/>
      </c>
      <c r="F482" s="61"/>
      <c r="G482" s="44" t="str">
        <f>IF(Sheet1!W451 = 0, " ", Sheet1!W451)</f>
        <v xml:space="preserve"> </v>
      </c>
      <c r="H482" s="44" t="str">
        <f>IF(Sheet1!W451 = 0, " ", IF(Sheet1!$E$3 = 21, Sheet1!W451, Sheet1!W451 - (Sheet1!W451  * (Sheet1!$E$3/100))))</f>
        <v xml:space="preserve"> </v>
      </c>
      <c r="J482" s="44" t="str">
        <f>IF(H482=" ","", (H482*Sheet1!$C$3))</f>
        <v/>
      </c>
    </row>
    <row r="483" spans="1:10" ht="22.5" customHeight="1">
      <c r="A483" s="45"/>
      <c r="B483" s="48"/>
      <c r="C483" s="46" t="str">
        <f>IF(B483 = "", "", IF(Sheet1!P450 = 0, " ", Sheet1!P450))</f>
        <v/>
      </c>
      <c r="D483" s="61"/>
      <c r="E483" s="46" t="str">
        <f>IF(B483 = "", "", IF(AND(Sheet1!$A$3 =1, C483 &gt;= 10), "Not Available", IF(AND(Sheet1!$A$3 = 3, C483 &gt;= 10), "Not Available", IF(Sheet1!$A$3 = 4, " ", Sheet1!$A$3))))</f>
        <v/>
      </c>
      <c r="F483" s="61"/>
      <c r="G483" s="44" t="str">
        <f>IF(Sheet1!W452 = 0, " ", Sheet1!W452)</f>
        <v xml:space="preserve"> </v>
      </c>
      <c r="H483" s="44" t="str">
        <f>IF(Sheet1!W452 = 0, " ", IF(Sheet1!$E$3 = 21, Sheet1!W452, Sheet1!W452 - (Sheet1!W452  * (Sheet1!$E$3/100))))</f>
        <v xml:space="preserve"> </v>
      </c>
      <c r="J483" s="44" t="str">
        <f>IF(H483=" ","", (H483*Sheet1!$C$3))</f>
        <v/>
      </c>
    </row>
    <row r="484" spans="1:10" ht="22.5" customHeight="1">
      <c r="A484" s="45"/>
      <c r="B484" s="48"/>
      <c r="C484" s="46" t="str">
        <f>IF(B484 = "", "", IF(Sheet1!P451 = 0, " ", Sheet1!P451))</f>
        <v/>
      </c>
      <c r="D484" s="61"/>
      <c r="E484" s="46" t="str">
        <f>IF(B484 = "", "", IF(AND(Sheet1!$A$3 =1, C484 &gt;= 10), "Not Available", IF(AND(Sheet1!$A$3 = 3, C484 &gt;= 10), "Not Available", IF(Sheet1!$A$3 = 4, " ", Sheet1!$A$3))))</f>
        <v/>
      </c>
      <c r="F484" s="61"/>
      <c r="G484" s="44" t="str">
        <f>IF(Sheet1!W453 = 0, " ", Sheet1!W453)</f>
        <v xml:space="preserve"> </v>
      </c>
      <c r="H484" s="44" t="str">
        <f>IF(Sheet1!W453 = 0, " ", IF(Sheet1!$E$3 = 21, Sheet1!W453, Sheet1!W453 - (Sheet1!W453  * (Sheet1!$E$3/100))))</f>
        <v xml:space="preserve"> </v>
      </c>
      <c r="J484" s="44" t="str">
        <f>IF(H484=" ","", (H484*Sheet1!$C$3))</f>
        <v/>
      </c>
    </row>
    <row r="485" spans="1:10" ht="22.5" customHeight="1">
      <c r="A485" s="45"/>
      <c r="B485" s="48"/>
      <c r="C485" s="46" t="str">
        <f>IF(B485 = "", "", IF(Sheet1!P452 = 0, " ", Sheet1!P452))</f>
        <v/>
      </c>
      <c r="D485" s="61"/>
      <c r="E485" s="46" t="str">
        <f>IF(B485 = "", "", IF(AND(Sheet1!$A$3 =1, C485 &gt;= 10), "Not Available", IF(AND(Sheet1!$A$3 = 3, C485 &gt;= 10), "Not Available", IF(Sheet1!$A$3 = 4, " ", Sheet1!$A$3))))</f>
        <v/>
      </c>
      <c r="F485" s="61"/>
      <c r="G485" s="44" t="str">
        <f>IF(Sheet1!W454 = 0, " ", Sheet1!W454)</f>
        <v xml:space="preserve"> </v>
      </c>
      <c r="H485" s="44" t="str">
        <f>IF(Sheet1!W454 = 0, " ", IF(Sheet1!$E$3 = 21, Sheet1!W454, Sheet1!W454 - (Sheet1!W454  * (Sheet1!$E$3/100))))</f>
        <v xml:space="preserve"> </v>
      </c>
      <c r="J485" s="44" t="str">
        <f>IF(H485=" ","", (H485*Sheet1!$C$3))</f>
        <v/>
      </c>
    </row>
    <row r="486" spans="1:10" ht="22.5" customHeight="1">
      <c r="A486" s="45"/>
      <c r="B486" s="48"/>
      <c r="C486" s="46" t="str">
        <f>IF(B486 = "", "", IF(Sheet1!P453 = 0, " ", Sheet1!P453))</f>
        <v/>
      </c>
      <c r="D486" s="61"/>
      <c r="E486" s="46" t="str">
        <f>IF(B486 = "", "", IF(AND(Sheet1!$A$3 =1, C486 &gt;= 10), "Not Available", IF(AND(Sheet1!$A$3 = 3, C486 &gt;= 10), "Not Available", IF(Sheet1!$A$3 = 4, " ", Sheet1!$A$3))))</f>
        <v/>
      </c>
      <c r="F486" s="61"/>
      <c r="G486" s="44" t="str">
        <f>IF(Sheet1!W455 = 0, " ", Sheet1!W455)</f>
        <v xml:space="preserve"> </v>
      </c>
      <c r="H486" s="44" t="str">
        <f>IF(Sheet1!W455 = 0, " ", IF(Sheet1!$E$3 = 21, Sheet1!W455, Sheet1!W455 - (Sheet1!W455  * (Sheet1!$E$3/100))))</f>
        <v xml:space="preserve"> </v>
      </c>
      <c r="J486" s="44" t="str">
        <f>IF(H486=" ","", (H486*Sheet1!$C$3))</f>
        <v/>
      </c>
    </row>
    <row r="487" spans="1:10" ht="22.5" customHeight="1">
      <c r="A487" s="45"/>
      <c r="B487" s="48"/>
      <c r="C487" s="46" t="str">
        <f>IF(B487 = "", "", IF(Sheet1!P454 = 0, " ", Sheet1!P454))</f>
        <v/>
      </c>
      <c r="D487" s="61"/>
      <c r="E487" s="46" t="str">
        <f>IF(B487 = "", "", IF(AND(Sheet1!$A$3 =1, C487 &gt;= 10), "Not Available", IF(AND(Sheet1!$A$3 = 3, C487 &gt;= 10), "Not Available", IF(Sheet1!$A$3 = 4, " ", Sheet1!$A$3))))</f>
        <v/>
      </c>
      <c r="F487" s="61"/>
      <c r="G487" s="44" t="str">
        <f>IF(Sheet1!W456 = 0, " ", Sheet1!W456)</f>
        <v xml:space="preserve"> </v>
      </c>
      <c r="H487" s="44" t="str">
        <f>IF(Sheet1!W456 = 0, " ", IF(Sheet1!$E$3 = 21, Sheet1!W456, Sheet1!W456 - (Sheet1!W456  * (Sheet1!$E$3/100))))</f>
        <v xml:space="preserve"> </v>
      </c>
      <c r="J487" s="44" t="str">
        <f>IF(H487=" ","", (H487*Sheet1!$C$3))</f>
        <v/>
      </c>
    </row>
    <row r="488" spans="1:10" ht="22.5" customHeight="1">
      <c r="A488" s="45"/>
      <c r="B488" s="48"/>
      <c r="C488" s="46" t="str">
        <f>IF(B488 = "", "", IF(Sheet1!P455 = 0, " ", Sheet1!P455))</f>
        <v/>
      </c>
      <c r="D488" s="61"/>
      <c r="E488" s="46" t="str">
        <f>IF(B488 = "", "", IF(AND(Sheet1!$A$3 =1, C488 &gt;= 10), "Not Available", IF(AND(Sheet1!$A$3 = 3, C488 &gt;= 10), "Not Available", IF(Sheet1!$A$3 = 4, " ", Sheet1!$A$3))))</f>
        <v/>
      </c>
      <c r="F488" s="61"/>
      <c r="G488" s="44" t="str">
        <f>IF(Sheet1!W457 = 0, " ", Sheet1!W457)</f>
        <v xml:space="preserve"> </v>
      </c>
      <c r="H488" s="44" t="str">
        <f>IF(Sheet1!W457 = 0, " ", IF(Sheet1!$E$3 = 21, Sheet1!W457, Sheet1!W457 - (Sheet1!W457  * (Sheet1!$E$3/100))))</f>
        <v xml:space="preserve"> </v>
      </c>
      <c r="J488" s="44" t="str">
        <f>IF(H488=" ","", (H488*Sheet1!$C$3))</f>
        <v/>
      </c>
    </row>
    <row r="489" spans="1:10" ht="22.5" customHeight="1">
      <c r="A489" s="45"/>
      <c r="B489" s="48"/>
      <c r="C489" s="46" t="str">
        <f>IF(B489 = "", "", IF(Sheet1!P456 = 0, " ", Sheet1!P456))</f>
        <v/>
      </c>
      <c r="D489" s="61"/>
      <c r="E489" s="46" t="str">
        <f>IF(B489 = "", "", IF(AND(Sheet1!$A$3 =1, C489 &gt;= 10), "Not Available", IF(AND(Sheet1!$A$3 = 3, C489 &gt;= 10), "Not Available", IF(Sheet1!$A$3 = 4, " ", Sheet1!$A$3))))</f>
        <v/>
      </c>
      <c r="F489" s="61"/>
      <c r="G489" s="44" t="str">
        <f>IF(Sheet1!W458 = 0, " ", Sheet1!W458)</f>
        <v xml:space="preserve"> </v>
      </c>
      <c r="H489" s="44" t="str">
        <f>IF(Sheet1!W458 = 0, " ", IF(Sheet1!$E$3 = 21, Sheet1!W458, Sheet1!W458 - (Sheet1!W458  * (Sheet1!$E$3/100))))</f>
        <v xml:space="preserve"> </v>
      </c>
      <c r="J489" s="44" t="str">
        <f>IF(H489=" ","", (H489*Sheet1!$C$3))</f>
        <v/>
      </c>
    </row>
    <row r="490" spans="1:10" ht="22.5" customHeight="1">
      <c r="A490" s="45"/>
      <c r="B490" s="48"/>
      <c r="C490" s="46" t="str">
        <f>IF(B490 = "", "", IF(Sheet1!P457 = 0, " ", Sheet1!P457))</f>
        <v/>
      </c>
      <c r="D490" s="61"/>
      <c r="E490" s="46" t="str">
        <f>IF(B490 = "", "", IF(AND(Sheet1!$A$3 =1, C490 &gt;= 10), "Not Available", IF(AND(Sheet1!$A$3 = 3, C490 &gt;= 10), "Not Available", IF(Sheet1!$A$3 = 4, " ", Sheet1!$A$3))))</f>
        <v/>
      </c>
      <c r="F490" s="61"/>
      <c r="G490" s="44" t="str">
        <f>IF(Sheet1!W459 = 0, " ", Sheet1!W459)</f>
        <v xml:space="preserve"> </v>
      </c>
      <c r="H490" s="44" t="str">
        <f>IF(Sheet1!W459 = 0, " ", IF(Sheet1!$E$3 = 21, Sheet1!W459, Sheet1!W459 - (Sheet1!W459  * (Sheet1!$E$3/100))))</f>
        <v xml:space="preserve"> </v>
      </c>
      <c r="J490" s="44" t="str">
        <f>IF(H490=" ","", (H490*Sheet1!$C$3))</f>
        <v/>
      </c>
    </row>
    <row r="491" spans="1:10" ht="22.5" customHeight="1">
      <c r="A491" s="45"/>
      <c r="B491" s="48"/>
      <c r="C491" s="46" t="str">
        <f>IF(B491 = "", "", IF(Sheet1!P458 = 0, " ", Sheet1!P458))</f>
        <v/>
      </c>
      <c r="D491" s="61"/>
      <c r="E491" s="46" t="str">
        <f>IF(B491 = "", "", IF(AND(Sheet1!$A$3 =1, C491 &gt;= 10), "Not Available", IF(AND(Sheet1!$A$3 = 3, C491 &gt;= 10), "Not Available", IF(Sheet1!$A$3 = 4, " ", Sheet1!$A$3))))</f>
        <v/>
      </c>
      <c r="F491" s="61"/>
      <c r="G491" s="44" t="str">
        <f>IF(Sheet1!W460 = 0, " ", Sheet1!W460)</f>
        <v xml:space="preserve"> </v>
      </c>
      <c r="H491" s="44" t="str">
        <f>IF(Sheet1!W460 = 0, " ", IF(Sheet1!$E$3 = 21, Sheet1!W460, Sheet1!W460 - (Sheet1!W460  * (Sheet1!$E$3/100))))</f>
        <v xml:space="preserve"> </v>
      </c>
      <c r="J491" s="44" t="str">
        <f>IF(H491=" ","", (H491*Sheet1!$C$3))</f>
        <v/>
      </c>
    </row>
    <row r="492" spans="1:10" ht="22.5" customHeight="1">
      <c r="A492" s="45"/>
      <c r="B492" s="48"/>
      <c r="C492" s="46" t="str">
        <f>IF(B492 = "", "", IF(Sheet1!P459 = 0, " ", Sheet1!P459))</f>
        <v/>
      </c>
      <c r="D492" s="61"/>
      <c r="E492" s="46" t="str">
        <f>IF(B492 = "", "", IF(AND(Sheet1!$A$3 =1, C492 &gt;= 10), "Not Available", IF(AND(Sheet1!$A$3 = 3, C492 &gt;= 10), "Not Available", IF(Sheet1!$A$3 = 4, " ", Sheet1!$A$3))))</f>
        <v/>
      </c>
      <c r="F492" s="61"/>
      <c r="G492" s="44" t="str">
        <f>IF(Sheet1!W461 = 0, " ", Sheet1!W461)</f>
        <v xml:space="preserve"> </v>
      </c>
      <c r="H492" s="44" t="str">
        <f>IF(Sheet1!W461 = 0, " ", IF(Sheet1!$E$3 = 21, Sheet1!W461, Sheet1!W461 - (Sheet1!W461  * (Sheet1!$E$3/100))))</f>
        <v xml:space="preserve"> </v>
      </c>
      <c r="J492" s="44" t="str">
        <f>IF(H492=" ","", (H492*Sheet1!$C$3))</f>
        <v/>
      </c>
    </row>
    <row r="493" spans="1:10" ht="22.5" customHeight="1">
      <c r="A493" s="45"/>
      <c r="B493" s="48"/>
      <c r="C493" s="46" t="str">
        <f>IF(B493 = "", "", IF(Sheet1!P460 = 0, " ", Sheet1!P460))</f>
        <v/>
      </c>
      <c r="D493" s="61"/>
      <c r="E493" s="46" t="str">
        <f>IF(B493 = "", "", IF(AND(Sheet1!$A$3 =1, C493 &gt;= 10), "Not Available", IF(AND(Sheet1!$A$3 = 3, C493 &gt;= 10), "Not Available", IF(Sheet1!$A$3 = 4, " ", Sheet1!$A$3))))</f>
        <v/>
      </c>
      <c r="F493" s="61"/>
      <c r="G493" s="44" t="str">
        <f>IF(Sheet1!W462 = 0, " ", Sheet1!W462)</f>
        <v xml:space="preserve"> </v>
      </c>
      <c r="H493" s="44" t="str">
        <f>IF(Sheet1!W462 = 0, " ", IF(Sheet1!$E$3 = 21, Sheet1!W462, Sheet1!W462 - (Sheet1!W462  * (Sheet1!$E$3/100))))</f>
        <v xml:space="preserve"> </v>
      </c>
      <c r="J493" s="44" t="str">
        <f>IF(H493=" ","", (H493*Sheet1!$C$3))</f>
        <v/>
      </c>
    </row>
    <row r="494" spans="1:10" ht="22.5" customHeight="1">
      <c r="A494" s="45"/>
      <c r="B494" s="48"/>
      <c r="C494" s="46" t="str">
        <f>IF(B494 = "", "", IF(Sheet1!P461 = 0, " ", Sheet1!P461))</f>
        <v/>
      </c>
      <c r="D494" s="61"/>
      <c r="E494" s="46" t="str">
        <f>IF(B494 = "", "", IF(AND(Sheet1!$A$3 =1, C494 &gt;= 10), "Not Available", IF(AND(Sheet1!$A$3 = 3, C494 &gt;= 10), "Not Available", IF(Sheet1!$A$3 = 4, " ", Sheet1!$A$3))))</f>
        <v/>
      </c>
      <c r="F494" s="61"/>
      <c r="G494" s="44" t="str">
        <f>IF(Sheet1!W463 = 0, " ", Sheet1!W463)</f>
        <v xml:space="preserve"> </v>
      </c>
      <c r="H494" s="44" t="str">
        <f>IF(Sheet1!W463 = 0, " ", IF(Sheet1!$E$3 = 21, Sheet1!W463, Sheet1!W463 - (Sheet1!W463  * (Sheet1!$E$3/100))))</f>
        <v xml:space="preserve"> </v>
      </c>
      <c r="J494" s="44" t="str">
        <f>IF(H494=" ","", (H494*Sheet1!$C$3))</f>
        <v/>
      </c>
    </row>
    <row r="495" spans="1:10" ht="22.5" customHeight="1">
      <c r="A495" s="45"/>
      <c r="B495" s="48"/>
      <c r="C495" s="46" t="str">
        <f>IF(B495 = "", "", IF(Sheet1!P462 = 0, " ", Sheet1!P462))</f>
        <v/>
      </c>
      <c r="D495" s="61"/>
      <c r="E495" s="46" t="str">
        <f>IF(B495 = "", "", IF(AND(Sheet1!$A$3 =1, C495 &gt;= 10), "Not Available", IF(AND(Sheet1!$A$3 = 3, C495 &gt;= 10), "Not Available", IF(Sheet1!$A$3 = 4, " ", Sheet1!$A$3))))</f>
        <v/>
      </c>
      <c r="F495" s="61"/>
      <c r="G495" s="44" t="str">
        <f>IF(Sheet1!W464 = 0, " ", Sheet1!W464)</f>
        <v xml:space="preserve"> </v>
      </c>
      <c r="H495" s="44" t="str">
        <f>IF(Sheet1!W464 = 0, " ", IF(Sheet1!$E$3 = 21, Sheet1!W464, Sheet1!W464 - (Sheet1!W464  * (Sheet1!$E$3/100))))</f>
        <v xml:space="preserve"> </v>
      </c>
      <c r="J495" s="44" t="str">
        <f>IF(H495=" ","", (H495*Sheet1!$C$3))</f>
        <v/>
      </c>
    </row>
    <row r="496" spans="1:10" ht="22.5" customHeight="1">
      <c r="A496" s="45"/>
      <c r="B496" s="48"/>
      <c r="C496" s="46" t="str">
        <f>IF(B496 = "", "", IF(Sheet1!P463 = 0, " ", Sheet1!P463))</f>
        <v/>
      </c>
      <c r="D496" s="61"/>
      <c r="E496" s="46" t="str">
        <f>IF(B496 = "", "", IF(AND(Sheet1!$A$3 =1, C496 &gt;= 10), "Not Available", IF(AND(Sheet1!$A$3 = 3, C496 &gt;= 10), "Not Available", IF(Sheet1!$A$3 = 4, " ", Sheet1!$A$3))))</f>
        <v/>
      </c>
      <c r="F496" s="61"/>
      <c r="G496" s="44" t="str">
        <f>IF(Sheet1!W465 = 0, " ", Sheet1!W465)</f>
        <v xml:space="preserve"> </v>
      </c>
      <c r="H496" s="44" t="str">
        <f>IF(Sheet1!W465 = 0, " ", IF(Sheet1!$E$3 = 21, Sheet1!W465, Sheet1!W465 - (Sheet1!W465  * (Sheet1!$E$3/100))))</f>
        <v xml:space="preserve"> </v>
      </c>
      <c r="J496" s="44" t="str">
        <f>IF(H496=" ","", (H496*Sheet1!$C$3))</f>
        <v/>
      </c>
    </row>
    <row r="497" spans="1:10" ht="22.5" customHeight="1">
      <c r="A497" s="45"/>
      <c r="B497" s="48"/>
      <c r="C497" s="46" t="str">
        <f>IF(B497 = "", "", IF(Sheet1!P464 = 0, " ", Sheet1!P464))</f>
        <v/>
      </c>
      <c r="D497" s="61"/>
      <c r="E497" s="46" t="str">
        <f>IF(B497 = "", "", IF(AND(Sheet1!$A$3 =1, C497 &gt;= 10), "Not Available", IF(AND(Sheet1!$A$3 = 3, C497 &gt;= 10), "Not Available", IF(Sheet1!$A$3 = 4, " ", Sheet1!$A$3))))</f>
        <v/>
      </c>
      <c r="F497" s="61"/>
      <c r="G497" s="44" t="str">
        <f>IF(Sheet1!W466 = 0, " ", Sheet1!W466)</f>
        <v xml:space="preserve"> </v>
      </c>
      <c r="H497" s="44" t="str">
        <f>IF(Sheet1!W466 = 0, " ", IF(Sheet1!$E$3 = 21, Sheet1!W466, Sheet1!W466 - (Sheet1!W466  * (Sheet1!$E$3/100))))</f>
        <v xml:space="preserve"> </v>
      </c>
      <c r="J497" s="44" t="str">
        <f>IF(H497=" ","", (H497*Sheet1!$C$3))</f>
        <v/>
      </c>
    </row>
    <row r="498" spans="1:10" ht="22.5" customHeight="1">
      <c r="A498" s="45"/>
      <c r="B498" s="48"/>
      <c r="C498" s="46" t="str">
        <f>IF(B498 = "", "", IF(Sheet1!P465 = 0, " ", Sheet1!P465))</f>
        <v/>
      </c>
      <c r="D498" s="61"/>
      <c r="E498" s="46" t="str">
        <f>IF(B498 = "", "", IF(AND(Sheet1!$A$3 =1, C498 &gt;= 10), "Not Available", IF(AND(Sheet1!$A$3 = 3, C498 &gt;= 10), "Not Available", IF(Sheet1!$A$3 = 4, " ", Sheet1!$A$3))))</f>
        <v/>
      </c>
      <c r="F498" s="61"/>
      <c r="G498" s="44" t="str">
        <f>IF(Sheet1!W467 = 0, " ", Sheet1!W467)</f>
        <v xml:space="preserve"> </v>
      </c>
      <c r="H498" s="44" t="str">
        <f>IF(Sheet1!W467 = 0, " ", IF(Sheet1!$E$3 = 21, Sheet1!W467, Sheet1!W467 - (Sheet1!W467  * (Sheet1!$E$3/100))))</f>
        <v xml:space="preserve"> </v>
      </c>
      <c r="J498" s="44" t="str">
        <f>IF(H498=" ","", (H498*Sheet1!$C$3))</f>
        <v/>
      </c>
    </row>
    <row r="499" spans="1:10" ht="22.5" customHeight="1">
      <c r="A499" s="45"/>
      <c r="B499" s="48"/>
      <c r="C499" s="46" t="str">
        <f>IF(B499 = "", "", IF(Sheet1!P466 = 0, " ", Sheet1!P466))</f>
        <v/>
      </c>
      <c r="D499" s="61"/>
      <c r="E499" s="46" t="str">
        <f>IF(B499 = "", "", IF(AND(Sheet1!$A$3 =1, C499 &gt;= 10), "Not Available", IF(AND(Sheet1!$A$3 = 3, C499 &gt;= 10), "Not Available", IF(Sheet1!$A$3 = 4, " ", Sheet1!$A$3))))</f>
        <v/>
      </c>
      <c r="F499" s="61"/>
      <c r="G499" s="44" t="str">
        <f>IF(Sheet1!W468 = 0, " ", Sheet1!W468)</f>
        <v xml:space="preserve"> </v>
      </c>
      <c r="H499" s="44" t="str">
        <f>IF(Sheet1!W468 = 0, " ", IF(Sheet1!$E$3 = 21, Sheet1!W468, Sheet1!W468 - (Sheet1!W468  * (Sheet1!$E$3/100))))</f>
        <v xml:space="preserve"> </v>
      </c>
      <c r="J499" s="44" t="str">
        <f>IF(H499=" ","", (H499*Sheet1!$C$3))</f>
        <v/>
      </c>
    </row>
    <row r="500" spans="1:10" ht="22.5" customHeight="1">
      <c r="A500" s="45"/>
      <c r="B500" s="48"/>
      <c r="C500" s="46" t="str">
        <f>IF(B500 = "", "", IF(Sheet1!P467 = 0, " ", Sheet1!P467))</f>
        <v/>
      </c>
      <c r="D500" s="61"/>
      <c r="E500" s="46" t="str">
        <f>IF(B500 = "", "", IF(AND(Sheet1!$A$3 =1, C500 &gt;= 10), "Not Available", IF(AND(Sheet1!$A$3 = 3, C500 &gt;= 10), "Not Available", IF(Sheet1!$A$3 = 4, " ", Sheet1!$A$3))))</f>
        <v/>
      </c>
      <c r="F500" s="61"/>
      <c r="G500" s="44" t="str">
        <f>IF(Sheet1!W469 = 0, " ", Sheet1!W469)</f>
        <v xml:space="preserve"> </v>
      </c>
      <c r="H500" s="44" t="str">
        <f>IF(Sheet1!W469 = 0, " ", IF(Sheet1!$E$3 = 21, Sheet1!W469, Sheet1!W469 - (Sheet1!W469  * (Sheet1!$E$3/100))))</f>
        <v xml:space="preserve"> </v>
      </c>
      <c r="J500" s="44" t="str">
        <f>IF(H500=" ","", (H500*Sheet1!$C$3))</f>
        <v/>
      </c>
    </row>
    <row r="501" spans="1:10">
      <c r="A501" s="40"/>
      <c r="B501" s="40"/>
      <c r="C501" s="40"/>
      <c r="D501" s="40"/>
      <c r="E501" s="40"/>
      <c r="F501" s="40"/>
    </row>
    <row r="502" spans="1:10">
      <c r="A502" s="40"/>
      <c r="B502" s="40"/>
      <c r="C502" s="40"/>
      <c r="D502" s="40"/>
      <c r="E502" s="40"/>
      <c r="F502" s="40"/>
    </row>
    <row r="503" spans="1:10">
      <c r="A503" s="40"/>
      <c r="B503" s="40"/>
      <c r="C503" s="40"/>
      <c r="D503" s="40"/>
      <c r="E503" s="40"/>
      <c r="F503" s="40"/>
    </row>
    <row r="504" spans="1:10">
      <c r="A504" s="40"/>
      <c r="B504" s="40"/>
      <c r="C504" s="40"/>
      <c r="D504" s="40"/>
      <c r="E504" s="40"/>
      <c r="F504" s="40"/>
    </row>
    <row r="505" spans="1:10">
      <c r="A505" s="40"/>
      <c r="B505" s="40"/>
      <c r="C505" s="40"/>
      <c r="D505" s="40"/>
      <c r="E505" s="40"/>
      <c r="F505" s="40"/>
    </row>
    <row r="506" spans="1:10">
      <c r="A506" s="40"/>
      <c r="B506" s="40"/>
      <c r="C506" s="40"/>
      <c r="D506" s="40"/>
      <c r="E506" s="40"/>
      <c r="F506" s="40"/>
    </row>
    <row r="507" spans="1:10">
      <c r="A507" s="40"/>
      <c r="B507" s="40"/>
      <c r="C507" s="40"/>
      <c r="D507" s="40"/>
      <c r="E507" s="40"/>
      <c r="F507" s="40"/>
    </row>
    <row r="508" spans="1:10">
      <c r="A508" s="40"/>
      <c r="B508" s="40"/>
      <c r="C508" s="40"/>
      <c r="D508" s="40"/>
      <c r="E508" s="40"/>
      <c r="F508" s="40"/>
    </row>
    <row r="509" spans="1:10">
      <c r="A509" s="40"/>
      <c r="B509" s="40"/>
      <c r="C509" s="40"/>
      <c r="D509" s="40"/>
      <c r="E509" s="40"/>
      <c r="F509" s="40"/>
    </row>
    <row r="510" spans="1:10">
      <c r="A510" s="40"/>
      <c r="B510" s="40"/>
      <c r="C510" s="40"/>
      <c r="D510" s="40"/>
      <c r="E510" s="40"/>
      <c r="F510" s="40"/>
    </row>
    <row r="511" spans="1:10">
      <c r="A511" s="40"/>
      <c r="B511" s="40"/>
      <c r="C511" s="40"/>
      <c r="D511" s="40"/>
      <c r="E511" s="40"/>
      <c r="F511" s="40"/>
    </row>
    <row r="512" spans="1:10">
      <c r="A512" s="40"/>
      <c r="B512" s="40"/>
      <c r="C512" s="40"/>
      <c r="D512" s="40"/>
      <c r="E512" s="40"/>
      <c r="F512" s="40"/>
    </row>
    <row r="513" spans="1:6">
      <c r="A513" s="40"/>
      <c r="B513" s="40"/>
      <c r="C513" s="40"/>
      <c r="D513" s="40"/>
      <c r="E513" s="40"/>
      <c r="F513" s="40"/>
    </row>
    <row r="514" spans="1:6">
      <c r="A514" s="40"/>
      <c r="B514" s="40"/>
      <c r="C514" s="40"/>
      <c r="D514" s="40"/>
      <c r="E514" s="40"/>
      <c r="F514" s="40"/>
    </row>
    <row r="515" spans="1:6">
      <c r="A515" s="40"/>
      <c r="B515" s="40"/>
      <c r="C515" s="40"/>
      <c r="D515" s="40"/>
      <c r="E515" s="40"/>
      <c r="F515" s="40"/>
    </row>
    <row r="516" spans="1:6">
      <c r="A516" s="40"/>
      <c r="B516" s="40"/>
      <c r="C516" s="40"/>
      <c r="D516" s="40"/>
      <c r="E516" s="40"/>
      <c r="F516" s="40"/>
    </row>
    <row r="517" spans="1:6">
      <c r="A517" s="40"/>
      <c r="B517" s="40"/>
      <c r="C517" s="40"/>
      <c r="D517" s="40"/>
      <c r="E517" s="40"/>
      <c r="F517" s="40"/>
    </row>
    <row r="518" spans="1:6">
      <c r="A518" s="40"/>
      <c r="B518" s="40"/>
      <c r="C518" s="40"/>
      <c r="D518" s="40"/>
      <c r="E518" s="40"/>
      <c r="F518" s="40"/>
    </row>
    <row r="519" spans="1:6">
      <c r="A519" s="40"/>
      <c r="B519" s="40"/>
      <c r="C519" s="40"/>
      <c r="D519" s="40"/>
      <c r="E519" s="40"/>
      <c r="F519" s="40"/>
    </row>
    <row r="520" spans="1:6">
      <c r="A520" s="40"/>
      <c r="B520" s="40"/>
      <c r="C520" s="40"/>
      <c r="D520" s="40"/>
      <c r="E520" s="40"/>
      <c r="F520" s="40"/>
    </row>
    <row r="521" spans="1:6">
      <c r="A521" s="40"/>
      <c r="B521" s="40"/>
      <c r="C521" s="40"/>
      <c r="D521" s="40"/>
      <c r="E521" s="40"/>
      <c r="F521" s="40"/>
    </row>
    <row r="522" spans="1:6">
      <c r="A522" s="40"/>
      <c r="B522" s="40"/>
      <c r="C522" s="40"/>
      <c r="D522" s="40"/>
      <c r="E522" s="40"/>
      <c r="F522" s="40"/>
    </row>
    <row r="523" spans="1:6">
      <c r="A523" s="40"/>
      <c r="B523" s="40"/>
      <c r="C523" s="40"/>
      <c r="D523" s="40"/>
      <c r="E523" s="40"/>
      <c r="F523" s="40"/>
    </row>
    <row r="524" spans="1:6">
      <c r="A524" s="40"/>
      <c r="B524" s="40"/>
      <c r="C524" s="40"/>
      <c r="D524" s="40"/>
      <c r="E524" s="40"/>
      <c r="F524" s="40"/>
    </row>
    <row r="525" spans="1:6">
      <c r="A525" s="40"/>
      <c r="B525" s="40"/>
      <c r="C525" s="40"/>
      <c r="D525" s="40"/>
      <c r="E525" s="40"/>
      <c r="F525" s="40"/>
    </row>
    <row r="526" spans="1:6">
      <c r="A526" s="40"/>
      <c r="B526" s="40"/>
      <c r="C526" s="40"/>
      <c r="D526" s="40"/>
      <c r="E526" s="40"/>
      <c r="F526" s="40"/>
    </row>
    <row r="527" spans="1:6">
      <c r="A527" s="40"/>
      <c r="B527" s="40"/>
      <c r="C527" s="40"/>
      <c r="D527" s="40"/>
      <c r="E527" s="40"/>
      <c r="F527" s="40"/>
    </row>
    <row r="528" spans="1:6">
      <c r="A528" s="40"/>
      <c r="B528" s="40"/>
      <c r="C528" s="40"/>
      <c r="D528" s="40"/>
      <c r="E528" s="40"/>
      <c r="F528" s="40"/>
    </row>
    <row r="529" spans="1:6">
      <c r="A529" s="40"/>
      <c r="B529" s="40"/>
      <c r="C529" s="40"/>
      <c r="D529" s="40"/>
      <c r="E529" s="40"/>
      <c r="F529" s="40"/>
    </row>
    <row r="530" spans="1:6">
      <c r="A530" s="40"/>
      <c r="B530" s="40"/>
      <c r="C530" s="40"/>
      <c r="D530" s="40"/>
      <c r="E530" s="40"/>
      <c r="F530" s="40"/>
    </row>
    <row r="531" spans="1:6">
      <c r="A531" s="40"/>
      <c r="B531" s="40"/>
      <c r="C531" s="40"/>
      <c r="D531" s="40"/>
      <c r="E531" s="40"/>
      <c r="F531" s="40"/>
    </row>
    <row r="532" spans="1:6">
      <c r="A532" s="40"/>
      <c r="B532" s="40"/>
      <c r="C532" s="40"/>
      <c r="D532" s="40"/>
      <c r="E532" s="40"/>
      <c r="F532" s="40"/>
    </row>
    <row r="533" spans="1:6">
      <c r="A533" s="40"/>
      <c r="B533" s="40"/>
      <c r="C533" s="40"/>
      <c r="D533" s="40"/>
      <c r="E533" s="40"/>
      <c r="F533" s="40"/>
    </row>
    <row r="534" spans="1:6">
      <c r="A534" s="40"/>
      <c r="B534" s="40"/>
      <c r="C534" s="40"/>
      <c r="D534" s="40"/>
      <c r="E534" s="40"/>
      <c r="F534" s="40"/>
    </row>
    <row r="535" spans="1:6">
      <c r="A535" s="40"/>
      <c r="B535" s="40"/>
      <c r="C535" s="40"/>
      <c r="D535" s="40"/>
      <c r="E535" s="40"/>
      <c r="F535" s="40"/>
    </row>
    <row r="536" spans="1:6">
      <c r="A536" s="40"/>
      <c r="B536" s="40"/>
      <c r="C536" s="40"/>
      <c r="D536" s="40"/>
      <c r="E536" s="40"/>
      <c r="F536" s="40"/>
    </row>
    <row r="537" spans="1:6">
      <c r="A537" s="40"/>
      <c r="B537" s="40"/>
      <c r="C537" s="40"/>
      <c r="D537" s="40"/>
      <c r="E537" s="40"/>
      <c r="F537" s="40"/>
    </row>
    <row r="538" spans="1:6">
      <c r="A538" s="40"/>
      <c r="B538" s="40"/>
      <c r="C538" s="40"/>
      <c r="D538" s="40"/>
      <c r="E538" s="40"/>
      <c r="F538" s="40"/>
    </row>
    <row r="539" spans="1:6">
      <c r="A539" s="40"/>
      <c r="B539" s="40"/>
      <c r="C539" s="40"/>
      <c r="D539" s="40"/>
      <c r="E539" s="40"/>
      <c r="F539" s="40"/>
    </row>
    <row r="540" spans="1:6">
      <c r="A540" s="40"/>
      <c r="B540" s="40"/>
      <c r="C540" s="40"/>
      <c r="D540" s="40"/>
      <c r="E540" s="40"/>
      <c r="F540" s="40"/>
    </row>
    <row r="541" spans="1:6">
      <c r="A541" s="40"/>
      <c r="B541" s="40"/>
      <c r="C541" s="40"/>
      <c r="D541" s="40"/>
      <c r="E541" s="40"/>
      <c r="F541" s="40"/>
    </row>
    <row r="542" spans="1:6">
      <c r="A542" s="40"/>
      <c r="B542" s="40"/>
      <c r="C542" s="40"/>
      <c r="D542" s="40"/>
      <c r="E542" s="40"/>
      <c r="F542" s="40"/>
    </row>
    <row r="543" spans="1:6">
      <c r="A543" s="40"/>
      <c r="B543" s="40"/>
      <c r="C543" s="40"/>
      <c r="D543" s="40"/>
      <c r="E543" s="40"/>
      <c r="F543" s="40"/>
    </row>
    <row r="544" spans="1:6">
      <c r="A544" s="40"/>
      <c r="B544" s="40"/>
      <c r="C544" s="40"/>
      <c r="D544" s="40"/>
      <c r="E544" s="40"/>
      <c r="F544" s="40"/>
    </row>
    <row r="545" spans="1:6">
      <c r="A545" s="40"/>
      <c r="B545" s="40"/>
      <c r="C545" s="40"/>
      <c r="D545" s="40"/>
      <c r="E545" s="40"/>
      <c r="F545" s="40"/>
    </row>
    <row r="546" spans="1:6">
      <c r="A546" s="40"/>
      <c r="B546" s="40"/>
      <c r="C546" s="40"/>
      <c r="D546" s="40"/>
      <c r="E546" s="40"/>
      <c r="F546" s="40"/>
    </row>
    <row r="547" spans="1:6">
      <c r="A547" s="40"/>
      <c r="B547" s="40"/>
      <c r="C547" s="40"/>
      <c r="D547" s="40"/>
      <c r="E547" s="40"/>
      <c r="F547" s="40"/>
    </row>
    <row r="548" spans="1:6">
      <c r="A548" s="40"/>
      <c r="B548" s="40"/>
      <c r="C548" s="40"/>
      <c r="D548" s="40"/>
      <c r="E548" s="40"/>
      <c r="F548" s="40"/>
    </row>
    <row r="549" spans="1:6">
      <c r="A549" s="40"/>
      <c r="B549" s="40"/>
      <c r="C549" s="40"/>
      <c r="D549" s="40"/>
      <c r="E549" s="40"/>
      <c r="F549" s="40"/>
    </row>
    <row r="550" spans="1:6">
      <c r="A550" s="40"/>
      <c r="B550" s="40"/>
      <c r="C550" s="40"/>
      <c r="D550" s="40"/>
      <c r="E550" s="40"/>
      <c r="F550" s="40"/>
    </row>
    <row r="551" spans="1:6">
      <c r="A551" s="40"/>
      <c r="B551" s="40"/>
      <c r="C551" s="40"/>
      <c r="D551" s="40"/>
      <c r="E551" s="40"/>
      <c r="F551" s="40"/>
    </row>
    <row r="552" spans="1:6">
      <c r="A552" s="40"/>
      <c r="B552" s="40"/>
      <c r="C552" s="40"/>
      <c r="D552" s="40"/>
      <c r="E552" s="40"/>
      <c r="F552" s="40"/>
    </row>
    <row r="553" spans="1:6">
      <c r="A553" s="40"/>
      <c r="B553" s="40"/>
      <c r="C553" s="40"/>
      <c r="D553" s="40"/>
      <c r="E553" s="40"/>
      <c r="F553" s="40"/>
    </row>
    <row r="554" spans="1:6">
      <c r="A554" s="40"/>
      <c r="B554" s="40"/>
      <c r="C554" s="40"/>
      <c r="D554" s="40"/>
      <c r="E554" s="40"/>
      <c r="F554" s="40"/>
    </row>
    <row r="555" spans="1:6">
      <c r="A555" s="40"/>
      <c r="B555" s="40"/>
      <c r="C555" s="40"/>
      <c r="D555" s="40"/>
      <c r="E555" s="40"/>
      <c r="F555" s="40"/>
    </row>
    <row r="556" spans="1:6">
      <c r="A556" s="40"/>
      <c r="B556" s="40"/>
      <c r="C556" s="40"/>
      <c r="D556" s="40"/>
      <c r="E556" s="40"/>
      <c r="F556" s="40"/>
    </row>
    <row r="557" spans="1:6">
      <c r="A557" s="40"/>
      <c r="B557" s="40"/>
      <c r="C557" s="40"/>
      <c r="D557" s="40"/>
      <c r="E557" s="40"/>
      <c r="F557" s="40"/>
    </row>
    <row r="558" spans="1:6">
      <c r="A558" s="40"/>
      <c r="B558" s="40"/>
      <c r="C558" s="40"/>
      <c r="D558" s="40"/>
      <c r="E558" s="40"/>
      <c r="F558" s="40"/>
    </row>
    <row r="559" spans="1:6">
      <c r="A559" s="40"/>
      <c r="B559" s="40"/>
      <c r="C559" s="40"/>
      <c r="D559" s="40"/>
      <c r="E559" s="40"/>
      <c r="F559" s="40"/>
    </row>
    <row r="560" spans="1:6">
      <c r="A560" s="40"/>
      <c r="B560" s="40"/>
      <c r="C560" s="40"/>
      <c r="D560" s="40"/>
      <c r="E560" s="40"/>
      <c r="F560" s="40"/>
    </row>
    <row r="561" spans="1:6">
      <c r="A561" s="40"/>
      <c r="B561" s="40"/>
      <c r="C561" s="40"/>
      <c r="D561" s="40"/>
      <c r="E561" s="40"/>
      <c r="F561" s="40"/>
    </row>
    <row r="562" spans="1:6">
      <c r="A562" s="40"/>
      <c r="B562" s="40"/>
      <c r="C562" s="40"/>
      <c r="D562" s="40"/>
      <c r="E562" s="40"/>
      <c r="F562" s="40"/>
    </row>
    <row r="563" spans="1:6">
      <c r="A563" s="40"/>
      <c r="B563" s="40"/>
      <c r="C563" s="40"/>
      <c r="D563" s="40"/>
      <c r="E563" s="40"/>
      <c r="F563" s="40"/>
    </row>
    <row r="564" spans="1:6">
      <c r="A564" s="40"/>
      <c r="B564" s="40"/>
      <c r="C564" s="40"/>
      <c r="D564" s="40"/>
      <c r="E564" s="40"/>
      <c r="F564" s="40"/>
    </row>
    <row r="565" spans="1:6">
      <c r="A565" s="40"/>
      <c r="B565" s="40"/>
      <c r="C565" s="40"/>
      <c r="D565" s="40"/>
      <c r="E565" s="40"/>
      <c r="F565" s="40"/>
    </row>
    <row r="566" spans="1:6">
      <c r="A566" s="40"/>
      <c r="B566" s="40"/>
      <c r="C566" s="40"/>
      <c r="D566" s="40"/>
      <c r="E566" s="40"/>
      <c r="F566" s="40"/>
    </row>
    <row r="567" spans="1:6">
      <c r="A567" s="40"/>
      <c r="B567" s="40"/>
      <c r="C567" s="40"/>
      <c r="D567" s="40"/>
      <c r="E567" s="40"/>
      <c r="F567" s="40"/>
    </row>
    <row r="568" spans="1:6">
      <c r="A568" s="40"/>
      <c r="B568" s="40"/>
      <c r="C568" s="40"/>
      <c r="D568" s="40"/>
      <c r="E568" s="40"/>
      <c r="F568" s="40"/>
    </row>
    <row r="569" spans="1:6">
      <c r="A569" s="40"/>
      <c r="B569" s="40"/>
      <c r="C569" s="40"/>
      <c r="D569" s="40"/>
      <c r="E569" s="40"/>
      <c r="F569" s="40"/>
    </row>
    <row r="570" spans="1:6">
      <c r="A570" s="40"/>
      <c r="B570" s="40"/>
      <c r="C570" s="40"/>
      <c r="D570" s="40"/>
      <c r="E570" s="40"/>
      <c r="F570" s="40"/>
    </row>
    <row r="571" spans="1:6">
      <c r="A571" s="40"/>
      <c r="B571" s="40"/>
      <c r="C571" s="40"/>
      <c r="D571" s="40"/>
      <c r="E571" s="40"/>
      <c r="F571" s="40"/>
    </row>
    <row r="572" spans="1:6">
      <c r="A572" s="40"/>
      <c r="B572" s="40"/>
      <c r="C572" s="40"/>
      <c r="D572" s="40"/>
      <c r="E572" s="40"/>
      <c r="F572" s="40"/>
    </row>
    <row r="573" spans="1:6">
      <c r="A573" s="40"/>
      <c r="B573" s="40"/>
      <c r="C573" s="40"/>
      <c r="D573" s="40"/>
      <c r="E573" s="40"/>
      <c r="F573" s="40"/>
    </row>
    <row r="574" spans="1:6">
      <c r="A574" s="40"/>
      <c r="B574" s="40"/>
      <c r="C574" s="40"/>
      <c r="D574" s="40"/>
      <c r="E574" s="40"/>
      <c r="F574" s="40"/>
    </row>
    <row r="575" spans="1:6">
      <c r="A575" s="40"/>
      <c r="B575" s="40"/>
      <c r="C575" s="40"/>
      <c r="D575" s="40"/>
      <c r="E575" s="40"/>
      <c r="F575" s="40"/>
    </row>
    <row r="576" spans="1:6">
      <c r="A576" s="40"/>
      <c r="B576" s="40"/>
      <c r="C576" s="40"/>
      <c r="D576" s="40"/>
      <c r="E576" s="40"/>
      <c r="F576" s="40"/>
    </row>
    <row r="577" spans="1:6">
      <c r="A577" s="40"/>
      <c r="B577" s="40"/>
      <c r="C577" s="40"/>
      <c r="D577" s="40"/>
      <c r="E577" s="40"/>
      <c r="F577" s="40"/>
    </row>
    <row r="578" spans="1:6">
      <c r="A578" s="40"/>
      <c r="B578" s="40"/>
      <c r="C578" s="40"/>
      <c r="D578" s="40"/>
      <c r="E578" s="40"/>
      <c r="F578" s="40"/>
    </row>
    <row r="579" spans="1:6">
      <c r="A579" s="40"/>
    </row>
    <row r="580" spans="1:6">
      <c r="A580" s="40"/>
    </row>
    <row r="581" spans="1:6">
      <c r="A581" s="40"/>
    </row>
    <row r="582" spans="1:6">
      <c r="A582" s="40"/>
    </row>
    <row r="583" spans="1:6">
      <c r="A583" s="40"/>
    </row>
    <row r="584" spans="1:6">
      <c r="A584" s="40"/>
    </row>
    <row r="585" spans="1:6">
      <c r="A585" s="40"/>
    </row>
    <row r="586" spans="1:6">
      <c r="A586" s="40"/>
    </row>
    <row r="587" spans="1:6">
      <c r="A587" s="40"/>
    </row>
    <row r="588" spans="1:6">
      <c r="A588" s="40"/>
    </row>
    <row r="589" spans="1:6">
      <c r="A589" s="40"/>
    </row>
    <row r="590" spans="1:6">
      <c r="A590" s="40"/>
    </row>
    <row r="591" spans="1:6">
      <c r="A591" s="40"/>
    </row>
    <row r="592" spans="1:6">
      <c r="A592" s="40"/>
    </row>
    <row r="593" spans="1:1">
      <c r="A593" s="40"/>
    </row>
    <row r="594" spans="1:1">
      <c r="A594" s="40"/>
    </row>
  </sheetData>
  <sheetProtection password="E2B8" sheet="1"/>
  <mergeCells count="25">
    <mergeCell ref="H27:J27"/>
    <mergeCell ref="H29:J29"/>
    <mergeCell ref="E8:G8"/>
    <mergeCell ref="H34:H35"/>
    <mergeCell ref="J34:J35"/>
    <mergeCell ref="A34:A35"/>
    <mergeCell ref="B18:C18"/>
    <mergeCell ref="B8:C8"/>
    <mergeCell ref="C34:C35"/>
    <mergeCell ref="E34:E35"/>
    <mergeCell ref="G34:G35"/>
    <mergeCell ref="A33:J33"/>
    <mergeCell ref="B16:G16"/>
    <mergeCell ref="B34:B35"/>
    <mergeCell ref="C29:G29"/>
    <mergeCell ref="A1:J1"/>
    <mergeCell ref="A2:J2"/>
    <mergeCell ref="A4:J4"/>
    <mergeCell ref="B10:G10"/>
    <mergeCell ref="B12:G12"/>
    <mergeCell ref="C27:G27"/>
    <mergeCell ref="H8:J8"/>
    <mergeCell ref="B14:G14"/>
    <mergeCell ref="B6:C6"/>
    <mergeCell ref="G18:J18"/>
  </mergeCells>
  <pageMargins left="0.7" right="0.7" top="0.5" bottom="0.75" header="0.3" footer="0.3"/>
  <pageSetup scale="80" orientation="portrait" r:id="rId1"/>
  <ignoredErrors>
    <ignoredError sqref="E45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95"/>
  <sheetViews>
    <sheetView topLeftCell="I1" zoomScaleNormal="100" workbookViewId="0">
      <selection activeCell="Q3" sqref="Q3"/>
    </sheetView>
  </sheetViews>
  <sheetFormatPr defaultRowHeight="15"/>
  <cols>
    <col min="1" max="1" width="15.140625" bestFit="1" customWidth="1"/>
    <col min="3" max="3" width="20.5703125" bestFit="1" customWidth="1"/>
    <col min="5" max="5" width="11.28515625" bestFit="1" customWidth="1"/>
    <col min="7" max="7" width="12.5703125" bestFit="1" customWidth="1"/>
    <col min="9" max="9" width="12.5703125" bestFit="1" customWidth="1"/>
    <col min="19" max="19" width="18.85546875" style="7" bestFit="1" customWidth="1"/>
    <col min="20" max="20" width="20.5703125" bestFit="1" customWidth="1"/>
    <col min="21" max="21" width="12.140625" bestFit="1" customWidth="1"/>
    <col min="24" max="24" width="13.140625" bestFit="1" customWidth="1"/>
    <col min="25" max="25" width="30.140625" bestFit="1" customWidth="1"/>
    <col min="26" max="26" width="17.28515625" bestFit="1" customWidth="1"/>
    <col min="27" max="27" width="15.28515625" bestFit="1" customWidth="1"/>
    <col min="28" max="28" width="25" bestFit="1" customWidth="1"/>
    <col min="29" max="29" width="32.5703125" bestFit="1" customWidth="1"/>
    <col min="30" max="30" width="20.5703125" bestFit="1" customWidth="1"/>
    <col min="31" max="31" width="19.140625" bestFit="1" customWidth="1"/>
    <col min="32" max="32" width="12.85546875" bestFit="1" customWidth="1"/>
    <col min="33" max="33" width="8.7109375" bestFit="1" customWidth="1"/>
    <col min="34" max="34" width="10.42578125" bestFit="1" customWidth="1"/>
  </cols>
  <sheetData>
    <row r="1" spans="1:34" ht="15.75" thickBot="1">
      <c r="I1">
        <v>10</v>
      </c>
      <c r="J1">
        <v>2</v>
      </c>
      <c r="K1">
        <v>3</v>
      </c>
    </row>
    <row r="2" spans="1:34" ht="16.5" thickTop="1" thickBot="1">
      <c r="I2">
        <v>1</v>
      </c>
      <c r="J2">
        <v>1</v>
      </c>
      <c r="K2">
        <v>1</v>
      </c>
      <c r="P2" s="5" t="s">
        <v>44</v>
      </c>
    </row>
    <row r="3" spans="1:34" ht="19.5" thickTop="1">
      <c r="A3">
        <v>1</v>
      </c>
      <c r="C3">
        <v>1</v>
      </c>
      <c r="E3">
        <v>1</v>
      </c>
      <c r="G3">
        <v>1</v>
      </c>
      <c r="I3" s="3" t="s">
        <v>22</v>
      </c>
      <c r="P3" s="6" t="e">
        <f ca="1">IF(LOOKUP(Beds!A36, Models!$A$4:$A$105, Models!$B$4:$B$105) = "QUEBEC 2", " ", IF(LOOKUP(Beds!A36, Models!$A$4:$A$105, Models!$B$4:$B$105) = "QUEBEC", " ", IF(Beds!B36 = 0, 0, YEAR(NOW())-IF(VALUE(LEFT(Beds!B36,2))&gt;80,CONCATENATE(19,LEFT(Beds!B36,2)),CONCATENATE(20,LEFT(Beds!B36,2))))))</f>
        <v>#N/A</v>
      </c>
      <c r="R3" s="3"/>
      <c r="X3" s="27"/>
    </row>
    <row r="4" spans="1:34" ht="19.5" thickBot="1">
      <c r="A4" s="3" t="s">
        <v>20</v>
      </c>
      <c r="C4" s="3" t="s">
        <v>21</v>
      </c>
      <c r="E4" s="3" t="s">
        <v>23</v>
      </c>
      <c r="G4" s="3" t="s">
        <v>24</v>
      </c>
      <c r="I4" s="3" t="s">
        <v>25</v>
      </c>
      <c r="J4" s="3" t="s">
        <v>26</v>
      </c>
      <c r="K4" s="3" t="s">
        <v>27</v>
      </c>
      <c r="P4" s="6" t="e">
        <f ca="1">IF(LOOKUP(Beds!A37, Models!$A$4:$A$105, Models!$B$4:$B$105) = "QUEBEC 2", " ", IF(LOOKUP(Beds!A37, Models!$A$4:$A$105, Models!$B$4:$B$105) = "QUEBEC", " ", IF(Beds!B37 = 0, 0, YEAR(NOW())-IF(VALUE(LEFT(Beds!B37,2))&gt;80,CONCATENATE(19,LEFT(Beds!B37,2)),CONCATENATE(20,LEFT(Beds!B37,2))))))</f>
        <v>#N/A</v>
      </c>
      <c r="S4" s="8" t="s">
        <v>112</v>
      </c>
      <c r="T4" s="8" t="s">
        <v>114</v>
      </c>
      <c r="U4" s="8" t="s">
        <v>117</v>
      </c>
      <c r="W4" s="26" t="s">
        <v>118</v>
      </c>
      <c r="X4" s="25" t="s">
        <v>49</v>
      </c>
      <c r="Y4" s="25" t="s">
        <v>113</v>
      </c>
      <c r="Z4" s="25" t="s">
        <v>58</v>
      </c>
      <c r="AA4" s="25" t="s">
        <v>59</v>
      </c>
      <c r="AB4" s="25" t="s">
        <v>60</v>
      </c>
      <c r="AC4" s="25" t="s">
        <v>61</v>
      </c>
      <c r="AD4" s="25" t="s">
        <v>62</v>
      </c>
      <c r="AE4" s="25" t="s">
        <v>66</v>
      </c>
      <c r="AF4" s="25" t="s">
        <v>67</v>
      </c>
      <c r="AG4" s="25" t="s">
        <v>69</v>
      </c>
      <c r="AH4" s="25" t="s">
        <v>70</v>
      </c>
    </row>
    <row r="5" spans="1:34" ht="15.75" thickTop="1">
      <c r="A5" t="s">
        <v>45</v>
      </c>
      <c r="C5">
        <v>1</v>
      </c>
      <c r="E5" s="4">
        <v>0.01</v>
      </c>
      <c r="P5" s="6" t="e">
        <f ca="1">IF(LOOKUP(Beds!A38, Models!$A$4:$A$105, Models!$B$4:$B$105) = "QUEBEC 2", " ", IF(LOOKUP(Beds!A38, Models!$A$4:$A$105, Models!$B$4:$B$105) = "QUEBEC", " ", IF(Beds!B38 = 0, 0, YEAR(NOW())-IF(VALUE(LEFT(Beds!B38,2))&gt;80,CONCATENATE(19,LEFT(Beds!B38,2)),CONCATENATE(20,LEFT(Beds!B38,2))))))</f>
        <v>#N/A</v>
      </c>
      <c r="S5" s="7" t="str">
        <f>LEFT(Beds!A36,4)</f>
        <v/>
      </c>
      <c r="T5" t="str">
        <f>IF(S5 = "", " ", LOOKUP(S5,Models!$A$4:$A$99,Models!$B$4:$B$99))</f>
        <v xml:space="preserve"> </v>
      </c>
      <c r="U5" t="str">
        <f>Beds!C36</f>
        <v/>
      </c>
      <c r="W5">
        <f>SUM(X5:AH5)</f>
        <v>0</v>
      </c>
      <c r="X5" s="14">
        <f>IF($T5=Models!$E$6,IF($U5&lt;1,LOOKUP($A$3,Models!$D$7:$D$9,Models!$F$7:$F$9),IF(AND($U5&gt;=1,$U5&lt;=3),LOOKUP($A$3,Models!$D$7:$D$9,Models!$G$7:$G$9),IF(AND($U5&gt;=4,$U5&lt;=6),LOOKUP($A$3,Models!$D$7:$D$9,Models!$H$7:$H$9), IF(AND($U5&gt;=7,$U5&lt;=10),LOOKUP($A$3,Models!$D$7:$D$9,Models!$I$7:$I$9), IF($U5 &gt; 10,LOOKUP($A$3,Models!$D$7:$D$9,Models!$J$7:$J$9), 0))))), 0)</f>
        <v>0</v>
      </c>
      <c r="Y5" s="14">
        <f>IF($T5=Models!$E$11,IF($U5&lt;1,LOOKUP($A$3,Models!$D$7:$D$9,Models!$F$12:$F$14),IF(AND($U5&gt;=1,$U5&lt;=3),LOOKUP($A$3,Models!$D$7:$D$9,Models!$G$12:$G$14),IF(AND($U5&gt;=4,$U5&lt;=6),LOOKUP($A$3,Models!$D$7:$D$9,Models!$H$12:$H$14), IF(AND($U5&gt;=7,$U5&lt;=10),LOOKUP($A$3,Models!$D$7:$D$9,Models!$I$12:$I$14), IF($U5 &gt; 10,LOOKUP($A$3,Models!$D$7:$D$9,Models!$J$12:$J$14), 0))))), 0)</f>
        <v>0</v>
      </c>
      <c r="Z5" s="14">
        <f>IF($T5=Models!$E$16,IF($U5&lt;1,LOOKUP($A$3,Models!$D$7:$D$9,Models!$F$17:$F$19),IF(AND($U5&gt;=1,$U5&lt;=3),LOOKUP($A$3,Models!$D$7:$D$9,Models!$G$17:$G$19),IF(AND($U5&gt;=4,$U5&lt;=6),LOOKUP($A$3,Models!$D$7:$D$9,Models!$H$17:$H$19), IF(AND($U5&gt;=7,$U5&lt;=10),LOOKUP($A$3,Models!$D$7:$D$9,Models!$I$17:$I$19), IF($U5 &gt; 10,LOOKUP($A$3,Models!$D$7:$D$9,Models!$J$17:$J$19), 0))))), 0)</f>
        <v>0</v>
      </c>
      <c r="AA5" s="14">
        <f>IF($T5=Models!$E$21,IF($U5&lt;1,LOOKUP($A$3,Models!$D$7:$D$9,Models!$F$22:$F$24),IF(AND($U5&gt;=1,$U5&lt;=3),LOOKUP($A$3,Models!$D$7:$D$9,Models!$G$22:$G$24),IF(AND($U5&gt;=4,$U5&lt;=6),LOOKUP($A$3,Models!$D$7:$D$9,Models!$H$22:$H$24), IF(AND($U5&gt;=7,$U5&lt;=10),LOOKUP($A$3,Models!$D$7:$D$9,Models!$I$22:$I$24), IF($U5 &gt; 10,LOOKUP($A$3,Models!$D$7:$D$9,Models!$J$22:$J$24), 0))))), 0)</f>
        <v>0</v>
      </c>
      <c r="AB5" s="14">
        <f>IF($T5=Models!$E$26,IF($U5&lt;1,LOOKUP($A$3,Models!$D$7:$D$9,Models!$F$27:$F$29),IF(AND($U5&gt;=1,$U5&lt;=3),LOOKUP($A$3,Models!$D$7:$D$9,Models!$G$27:$G$29),IF(AND($U5&gt;=4,$U5&lt;=6),LOOKUP($A$3,Models!$D$7:$D$9,Models!$H$27:$H$29), IF(AND($U5&gt;=7,$U5&lt;=10),LOOKUP($A$3,Models!$D$7:$D$9,Models!$I$27:$I$29), IF($U5 &gt; 10,LOOKUP($A$3,Models!$D$7:$D$9,Models!$J$27:$J$29), 0))))), 0)</f>
        <v>0</v>
      </c>
      <c r="AC5" s="14">
        <f>IF($T5=Models!$E$31,IF($U5&lt;1,LOOKUP($A$3,Models!$D$7:$D$9,Models!$F$32:$F$34),IF(AND($U5&gt;=1,$U5&lt;=3),LOOKUP($A$3,Models!$D$7:$D$9,Models!$G$32:$G$34),IF(AND($U5&gt;=4,$U5&lt;=6),LOOKUP($A$3,Models!$D$7:$D$9,Models!$H$32:$H$34), IF(AND($U5&gt;=7,$U5&lt;=10),LOOKUP($A$3,Models!$D$7:$D$9,Models!$I$32:$I$34), IF($U5 &gt; 10,LOOKUP($A$3,Models!$D$7:$D$9,Models!$J$32:$J$34), 0))))), 0)</f>
        <v>0</v>
      </c>
      <c r="AD5" s="14">
        <f>IF($T5=Models!$E$39,IF($U5&lt;1,LOOKUP($A$3,Models!$D$7:$D$9,Models!$F$40:$F$42),IF(AND($U5&gt;=1,$U5&lt;=4),LOOKUP($A$3,Models!$D$7:$D$9,Models!$G$40:$G$42),IF(AND($U5&gt;=5,$U5&lt;=7),LOOKUP($A$3,Models!$D$7:$D$9,Models!$H$40:$H$42), IF($U5 &gt; 7,LOOKUP($A$3,Models!$D$7:$D$9,Models!$I$40:$I$42), 0)))), 0)</f>
        <v>0</v>
      </c>
      <c r="AE5" s="14">
        <f>IF($T5=Models!$E$44,IF($U5&lt;1,LOOKUP($A$3,Models!$D$7:$D$9,Models!$F$45:$F$47),IF(AND($U5&gt;=1,$U5&lt;=4),LOOKUP($A$3,Models!$D$7:$D$9,Models!$G$45:$G$47),IF(AND($U5&gt;=5,$U5&lt;=7),LOOKUP($A$3,Models!$D$7:$D$9,Models!$H$45:$H$47), IF($U5 &gt; 7,LOOKUP($A$3,Models!$D$7:$D$9,Models!$I$45:$I$47), 0)))), 0)</f>
        <v>0</v>
      </c>
      <c r="AF5" s="14">
        <f>IF($T5=Models!$E$49,IF($U5&lt;1,LOOKUP($A$3,Models!$D$7:$D$9,Models!$F$50:$F$52),IF(AND($U5&gt;=1,$U5&lt;=4),LOOKUP($A$3,Models!$D$7:$D$9,Models!$G$50:$G$52),IF(AND($U5&gt;=5,$U5&lt;=7),LOOKUP($A$3,Models!$D$7:$D$9,Models!$H$50:$H$52), IF($U5 &gt; 7,LOOKUP($A$3,Models!$D$7:$D$9,Models!$I$50:$I$52), 0)))), 0)</f>
        <v>0</v>
      </c>
      <c r="AG5" s="14">
        <f>IF($T5=Models!$E$54,IF($U5&lt;1,LOOKUP($A$3,Models!$D$7:$D$9,Models!$F$55:$F$57),IF(AND($U5&gt;=1,$U5&lt;=4),LOOKUP($A$3,Models!$D$7:$D$9,Models!$G$55:$G$57),IF(AND($U5&gt;=5,$U5&lt;=7),LOOKUP($A$3,Models!$D$7:$D$9,Models!$H$55:$H$57), IF($U5 &gt; 7,LOOKUP($A$3,Models!$D$7:$D$9,Models!$I$55:$I$57), 0)))), 0)</f>
        <v>0</v>
      </c>
      <c r="AH5" s="14">
        <f>IF($T5=Models!$E$59,IF($U5&lt;1,LOOKUP($A$3,Models!$D$7:$D$9,Models!$F$60:$F$62),IF(AND($U5&gt;=1,$U5&lt;=4),LOOKUP($A$3,Models!$D$7:$D$9,Models!$G$60:$G$62),IF(AND($U5&gt;=5,$U5&lt;=7),LOOKUP($A$3,Models!$D$7:$D$9,Models!$H$60:$H$62), IF($U5 &gt; 7,LOOKUP($A$3,Models!$D$7:$D$9,Models!$I$60:$I$62), 0)))), 0)</f>
        <v>0</v>
      </c>
    </row>
    <row r="6" spans="1:34">
      <c r="A6" t="s">
        <v>46</v>
      </c>
      <c r="C6">
        <v>2</v>
      </c>
      <c r="E6" s="4">
        <v>0.02</v>
      </c>
      <c r="G6" t="s">
        <v>40</v>
      </c>
      <c r="I6" t="s">
        <v>28</v>
      </c>
      <c r="J6">
        <v>1</v>
      </c>
      <c r="K6">
        <v>2009</v>
      </c>
      <c r="P6" s="6" t="e">
        <f ca="1">IF(LOOKUP(Beds!A39, Models!$A$4:$A$105, Models!$B$4:$B$105) = "QUEBEC 2", " ", IF(LOOKUP(Beds!A39, Models!$A$4:$A$105, Models!$B$4:$B$105) = "QUEBEC", " ", IF(Beds!B39 = 0, 0, YEAR(NOW())-IF(VALUE(LEFT(Beds!B39,2))&gt;80,CONCATENATE(19,LEFT(Beds!B39,2)),CONCATENATE(20,LEFT(Beds!B39,2))))))</f>
        <v>#N/A</v>
      </c>
      <c r="S6" s="7" t="str">
        <f>LEFT(Beds!A37,4)</f>
        <v/>
      </c>
      <c r="T6" t="str">
        <f>IF(S6 = "", " ", LOOKUP(S6,Models!$A$4:$A$99,Models!$B$4:$B$99))</f>
        <v xml:space="preserve"> </v>
      </c>
      <c r="U6" t="str">
        <f>Beds!C37</f>
        <v/>
      </c>
      <c r="W6">
        <f>SUM(X6:AH6)</f>
        <v>0</v>
      </c>
      <c r="X6" s="14">
        <f>IF($T6=Models!$E$6,IF($U6&lt;1,LOOKUP($A$3,Models!$D$7:$D$9,Models!$F$7:$F$9),IF(AND($U6&gt;=1,$U6&lt;=3),LOOKUP($A$3,Models!$D$7:$D$9,Models!$G$7:$G$9),IF(AND($U6&gt;=4,$U6&lt;=6),LOOKUP($A$3,Models!$D$7:$D$9,Models!$H$7:$H$9), IF(AND($U6&gt;=7,$U6&lt;=10),LOOKUP($A$3,Models!$D$7:$D$9,Models!$I$7:$I$9), IF($U6 &gt; 10,LOOKUP($A$3,Models!$D$7:$D$9,Models!$J$7:$J$9), 0))))), 0)</f>
        <v>0</v>
      </c>
      <c r="Y6" s="14">
        <f>IF($T6=Models!$E$11,IF($U6&lt;1,LOOKUP($A$3,Models!$D$7:$D$9,Models!$F$12:$F$14),IF(AND($U6&gt;=1,$U6&lt;=3),LOOKUP($A$3,Models!$D$7:$D$9,Models!$G$12:$G$14),IF(AND($U6&gt;=4,$U6&lt;=6),LOOKUP($A$3,Models!$D$7:$D$9,Models!$H$12:$H$14), IF(AND($U6&gt;=7,$U6&lt;=10),LOOKUP($A$3,Models!$D$7:$D$9,Models!$I$12:$I$14), IF($U6 &gt; 10,LOOKUP($A$3,Models!$D$7:$D$9,Models!$J$12:$J$14), 0))))), 0)</f>
        <v>0</v>
      </c>
      <c r="Z6" s="14">
        <f>IF($T6=Models!$E$16,IF($U6&lt;1,LOOKUP($A$3,Models!$D$7:$D$9,Models!$F$17:$F$19),IF(AND($U6&gt;=1,$U6&lt;=3),LOOKUP($A$3,Models!$D$7:$D$9,Models!$G$17:$G$19),IF(AND($U6&gt;=4,$U6&lt;=6),LOOKUP($A$3,Models!$D$7:$D$9,Models!$H$17:$H$19), IF(AND($U6&gt;=7,$U6&lt;=10),LOOKUP($A$3,Models!$D$7:$D$9,Models!$I$17:$I$19), IF($U6 &gt; 10,LOOKUP($A$3,Models!$D$7:$D$9,Models!$J$17:$J$19), 0))))), 0)</f>
        <v>0</v>
      </c>
      <c r="AA6" s="14">
        <f>IF($T6=Models!$E$21,IF($U6&lt;1,LOOKUP($A$3,Models!$D$7:$D$9,Models!$F$22:$F$24),IF(AND($U6&gt;=1,$U6&lt;=3),LOOKUP($A$3,Models!$D$7:$D$9,Models!$G$22:$G$24),IF(AND($U6&gt;=4,$U6&lt;=6),LOOKUP($A$3,Models!$D$7:$D$9,Models!$H$22:$H$24), IF(AND($U6&gt;=7,$U6&lt;=10),LOOKUP($A$3,Models!$D$7:$D$9,Models!$I$22:$I$24), IF($U6 &gt; 10,LOOKUP($A$3,Models!$D$7:$D$9,Models!$J$22:$J$24), 0))))), 0)</f>
        <v>0</v>
      </c>
      <c r="AB6" s="14">
        <f>IF($T6=Models!$E$26,IF($U6&lt;1,LOOKUP($A$3,Models!$D$7:$D$9,Models!$F$27:$F$29),IF(AND($U6&gt;=1,$U6&lt;=3),LOOKUP($A$3,Models!$D$7:$D$9,Models!$G$27:$G$29),IF(AND($U6&gt;=4,$U6&lt;=6),LOOKUP($A$3,Models!$D$7:$D$9,Models!$H$27:$H$29), IF(AND($U6&gt;=7,$U6&lt;=10),LOOKUP($A$3,Models!$D$7:$D$9,Models!$I$27:$I$29), IF($U6 &gt; 10,LOOKUP($A$3,Models!$D$7:$D$9,Models!$J$27:$J$29), 0))))), 0)</f>
        <v>0</v>
      </c>
      <c r="AC6" s="14">
        <f>IF($T6=Models!$E$31,IF($U6&lt;1,LOOKUP($A$3,Models!$D$7:$D$9,Models!$F$32:$F$34),IF(AND($U6&gt;=1,$U6&lt;=3),LOOKUP($A$3,Models!$D$7:$D$9,Models!$G$32:$G$34),IF(AND($U6&gt;=4,$U6&lt;=6),LOOKUP($A$3,Models!$D$7:$D$9,Models!$H$32:$H$34), IF(AND($U6&gt;=7,$U6&lt;=10),LOOKUP($A$3,Models!$D$7:$D$9,Models!$I$32:$I$34), IF($U6 &gt; 10,LOOKUP($A$3,Models!$D$7:$D$9,Models!$J$32:$J$34), 0))))), 0)</f>
        <v>0</v>
      </c>
      <c r="AD6" s="14">
        <f>IF($T6=Models!$E$39,IF($U6&lt;1,LOOKUP($A$3,Models!$D$7:$D$9,Models!$F$40:$F$42),IF(AND($U6&gt;=1,$U6&lt;=4),LOOKUP($A$3,Models!$D$7:$D$9,Models!$G$40:$G$42),IF(AND($U6&gt;=5,$U6&lt;=7),LOOKUP($A$3,Models!$D$7:$D$9,Models!$H$40:$H$42), IF($U6 &gt; 7,LOOKUP($A$3,Models!$D$7:$D$9,Models!$I$40:$I$42), 0)))), 0)</f>
        <v>0</v>
      </c>
      <c r="AE6" s="14">
        <f>IF($T6=Models!$E$44,IF($U6&lt;1,LOOKUP($A$3,Models!$D$7:$D$9,Models!$F$45:$F$47),IF(AND($U6&gt;=1,$U6&lt;=4),LOOKUP($A$3,Models!$D$7:$D$9,Models!$G$45:$G$47),IF(AND($U6&gt;=5,$U6&lt;=7),LOOKUP($A$3,Models!$D$7:$D$9,Models!$H$45:$H$47), IF($U6 &gt; 7,LOOKUP($A$3,Models!$D$7:$D$9,Models!$I$45:$I$47), 0)))), 0)</f>
        <v>0</v>
      </c>
      <c r="AF6" s="14">
        <f>IF($T6=Models!$E$49,IF($U6&lt;1,LOOKUP($A$3,Models!$D$7:$D$9,Models!$F$50:$F$52),IF(AND($U6&gt;=1,$U6&lt;=4),LOOKUP($A$3,Models!$D$7:$D$9,Models!$G$50:$G$52),IF(AND($U6&gt;=5,$U6&lt;=7),LOOKUP($A$3,Models!$D$7:$D$9,Models!$H$50:$H$52), IF($U6 &gt; 7,LOOKUP($A$3,Models!$D$7:$D$9,Models!$I$50:$I$52), 0)))), 0)</f>
        <v>0</v>
      </c>
      <c r="AG6" s="14">
        <f>IF($T6=Models!$E$54,IF($U6&lt;1,LOOKUP($A$3,Models!$D$7:$D$9,Models!$F$55:$F$57),IF(AND($U6&gt;=1,$U6&lt;=4),LOOKUP($A$3,Models!$D$7:$D$9,Models!$G$55:$G$57),IF(AND($U6&gt;=5,$U6&lt;=7),LOOKUP($A$3,Models!$D$7:$D$9,Models!$H$55:$H$57), IF($U6 &gt; 7,LOOKUP($A$3,Models!$D$7:$D$9,Models!$I$55:$I$57), 0)))), 0)</f>
        <v>0</v>
      </c>
      <c r="AH6" s="14">
        <f>IF($T6=Models!$E$59,IF($U6&lt;1,LOOKUP($A$3,Models!$D$7:$D$9,Models!$F$60:$F$62),IF(AND($U6&gt;=1,$U6&lt;=4),LOOKUP($A$3,Models!$D$7:$D$9,Models!$G$60:$G$62),IF(AND($U6&gt;=5,$U6&lt;=7),LOOKUP($A$3,Models!$D$7:$D$9,Models!$H$60:$H$62), IF($U6 &gt; 7,LOOKUP($A$3,Models!$D$7:$D$9,Models!$I$60:$I$62), 0)))), 0)</f>
        <v>0</v>
      </c>
    </row>
    <row r="7" spans="1:34">
      <c r="A7" t="s">
        <v>47</v>
      </c>
      <c r="C7">
        <v>3</v>
      </c>
      <c r="E7" s="4">
        <v>0.03</v>
      </c>
      <c r="G7" t="s">
        <v>41</v>
      </c>
      <c r="I7" t="s">
        <v>29</v>
      </c>
      <c r="J7">
        <v>2</v>
      </c>
      <c r="K7">
        <v>2010</v>
      </c>
      <c r="P7" s="6" t="e">
        <f ca="1">IF(LOOKUP(Beds!A40, Models!$A$4:$A$105, Models!$B$4:$B$105) = "QUEBEC 2", " ", IF(LOOKUP(Beds!A40, Models!$A$4:$A$105, Models!$B$4:$B$105) = "QUEBEC", " ", IF(Beds!B40 = 0, 0, YEAR(NOW())-IF(VALUE(LEFT(Beds!B40,2))&gt;80,CONCATENATE(19,LEFT(Beds!B40,2)),CONCATENATE(20,LEFT(Beds!B40,2))))))</f>
        <v>#N/A</v>
      </c>
      <c r="S7" s="7" t="str">
        <f>LEFT(Beds!A38,4)</f>
        <v/>
      </c>
      <c r="T7" t="str">
        <f>IF(S7 = "", " ", LOOKUP(S7,Models!$A$4:$A$99,Models!$B$4:$B$99))</f>
        <v xml:space="preserve"> </v>
      </c>
      <c r="U7" t="str">
        <f>Beds!C38</f>
        <v/>
      </c>
      <c r="W7">
        <f t="shared" ref="W7:W69" si="0">SUM(X7:AH7)</f>
        <v>0</v>
      </c>
      <c r="X7" s="14">
        <f>IF($T7=Models!$E$6,IF($U7&lt;1,LOOKUP($A$3,Models!$D$7:$D$9,Models!$F$7:$F$9),IF(AND($U7&gt;=1,$U7&lt;=3),LOOKUP($A$3,Models!$D$7:$D$9,Models!$G$7:$G$9),IF(AND($U7&gt;=4,$U7&lt;=6),LOOKUP($A$3,Models!$D$7:$D$9,Models!$H$7:$H$9), IF(AND($U7&gt;=7,$U7&lt;=10),LOOKUP($A$3,Models!$D$7:$D$9,Models!$I$7:$I$9), IF($U7 &gt; 10,LOOKUP($A$3,Models!$D$7:$D$9,Models!$J$7:$J$9), 0))))), 0)</f>
        <v>0</v>
      </c>
      <c r="Y7" s="14">
        <f>IF($T7=Models!$E$11,IF($U7&lt;1,LOOKUP($A$3,Models!$D$7:$D$9,Models!$F$12:$F$14),IF(AND($U7&gt;=1,$U7&lt;=3),LOOKUP($A$3,Models!$D$7:$D$9,Models!$G$12:$G$14),IF(AND($U7&gt;=4,$U7&lt;=6),LOOKUP($A$3,Models!$D$7:$D$9,Models!$H$12:$H$14), IF(AND($U7&gt;=7,$U7&lt;=10),LOOKUP($A$3,Models!$D$7:$D$9,Models!$I$12:$I$14), IF($U7 &gt; 10,LOOKUP($A$3,Models!$D$7:$D$9,Models!$J$12:$J$14), 0))))), 0)</f>
        <v>0</v>
      </c>
      <c r="Z7" s="14">
        <f>IF($T7=Models!$E$16,IF($U7&lt;1,LOOKUP($A$3,Models!$D$7:$D$9,Models!$F$17:$F$19),IF(AND($U7&gt;=1,$U7&lt;=3),LOOKUP($A$3,Models!$D$7:$D$9,Models!$G$17:$G$19),IF(AND($U7&gt;=4,$U7&lt;=6),LOOKUP($A$3,Models!$D$7:$D$9,Models!$H$17:$H$19), IF(AND($U7&gt;=7,$U7&lt;=10),LOOKUP($A$3,Models!$D$7:$D$9,Models!$I$17:$I$19), IF($U7 &gt; 10,LOOKUP($A$3,Models!$D$7:$D$9,Models!$J$17:$J$19), 0))))), 0)</f>
        <v>0</v>
      </c>
      <c r="AA7" s="14">
        <f>IF($T7=Models!$E$21,IF($U7&lt;1,LOOKUP($A$3,Models!$D$7:$D$9,Models!$F$22:$F$24),IF(AND($U7&gt;=1,$U7&lt;=3),LOOKUP($A$3,Models!$D$7:$D$9,Models!$G$22:$G$24),IF(AND($U7&gt;=4,$U7&lt;=6),LOOKUP($A$3,Models!$D$7:$D$9,Models!$H$22:$H$24), IF(AND($U7&gt;=7,$U7&lt;=10),LOOKUP($A$3,Models!$D$7:$D$9,Models!$I$22:$I$24), IF($U7 &gt; 10,LOOKUP($A$3,Models!$D$7:$D$9,Models!$J$22:$J$24), 0))))), 0)</f>
        <v>0</v>
      </c>
      <c r="AB7" s="14">
        <f>IF($T7=Models!$E$26,IF($U7&lt;1,LOOKUP($A$3,Models!$D$7:$D$9,Models!$F$27:$F$29),IF(AND($U7&gt;=1,$U7&lt;=3),LOOKUP($A$3,Models!$D$7:$D$9,Models!$G$27:$G$29),IF(AND($U7&gt;=4,$U7&lt;=6),LOOKUP($A$3,Models!$D$7:$D$9,Models!$H$27:$H$29), IF(AND($U7&gt;=7,$U7&lt;=10),LOOKUP($A$3,Models!$D$7:$D$9,Models!$I$27:$I$29), IF($U7 &gt; 10,LOOKUP($A$3,Models!$D$7:$D$9,Models!$J$27:$J$29), 0))))), 0)</f>
        <v>0</v>
      </c>
      <c r="AC7" s="14">
        <f>IF($T7=Models!$E$31,IF($U7&lt;1,LOOKUP($A$3,Models!$D$7:$D$9,Models!$F$32:$F$34),IF(AND($U7&gt;=1,$U7&lt;=3),LOOKUP($A$3,Models!$D$7:$D$9,Models!$G$32:$G$34),IF(AND($U7&gt;=4,$U7&lt;=6),LOOKUP($A$3,Models!$D$7:$D$9,Models!$H$32:$H$34), IF(AND($U7&gt;=7,$U7&lt;=10),LOOKUP($A$3,Models!$D$7:$D$9,Models!$I$32:$I$34), IF($U7 &gt; 10,LOOKUP($A$3,Models!$D$7:$D$9,Models!$J$32:$J$34), 0))))), 0)</f>
        <v>0</v>
      </c>
      <c r="AD7" s="14">
        <f>IF($T7=Models!$E$39,IF($U7&lt;1,LOOKUP($A$3,Models!$D$7:$D$9,Models!$F$40:$F$42),IF(AND($U7&gt;=1,$U7&lt;=4),LOOKUP($A$3,Models!$D$7:$D$9,Models!$G$40:$G$42),IF(AND($U7&gt;=5,$U7&lt;=7),LOOKUP($A$3,Models!$D$7:$D$9,Models!$H$40:$H$42), IF($U7 &gt; 7,LOOKUP($A$3,Models!$D$7:$D$9,Models!$I$40:$I$42), 0)))), 0)</f>
        <v>0</v>
      </c>
      <c r="AE7" s="14">
        <f>IF($T7=Models!$E$44,IF($U7&lt;1,LOOKUP($A$3,Models!$D$7:$D$9,Models!$F$45:$F$47),IF(AND($U7&gt;=1,$U7&lt;=4),LOOKUP($A$3,Models!$D$7:$D$9,Models!$G$45:$G$47),IF(AND($U7&gt;=5,$U7&lt;=7),LOOKUP($A$3,Models!$D$7:$D$9,Models!$H$45:$H$47), IF($U7 &gt; 7,LOOKUP($A$3,Models!$D$7:$D$9,Models!$I$45:$I$47), 0)))), 0)</f>
        <v>0</v>
      </c>
      <c r="AF7" s="14">
        <f>IF($T7=Models!$E$49,IF($U7&lt;1,LOOKUP($A$3,Models!$D$7:$D$9,Models!$F$50:$F$52),IF(AND($U7&gt;=1,$U7&lt;=4),LOOKUP($A$3,Models!$D$7:$D$9,Models!$G$50:$G$52),IF(AND($U7&gt;=5,$U7&lt;=7),LOOKUP($A$3,Models!$D$7:$D$9,Models!$H$50:$H$52), IF($U7 &gt; 7,LOOKUP($A$3,Models!$D$7:$D$9,Models!$I$50:$I$52), 0)))), 0)</f>
        <v>0</v>
      </c>
      <c r="AG7" s="14">
        <f>IF($T7=Models!$E$54,IF($U7&lt;1,LOOKUP($A$3,Models!$D$7:$D$9,Models!$F$55:$F$57),IF(AND($U7&gt;=1,$U7&lt;=4),LOOKUP($A$3,Models!$D$7:$D$9,Models!$G$55:$G$57),IF(AND($U7&gt;=5,$U7&lt;=7),LOOKUP($A$3,Models!$D$7:$D$9,Models!$H$55:$H$57), IF($U7 &gt; 7,LOOKUP($A$3,Models!$D$7:$D$9,Models!$I$55:$I$57), 0)))), 0)</f>
        <v>0</v>
      </c>
      <c r="AH7" s="14">
        <f>IF($T7=Models!$E$59,IF($U7&lt;1,LOOKUP($A$3,Models!$D$7:$D$9,Models!$F$60:$F$62),IF(AND($U7&gt;=1,$U7&lt;=4),LOOKUP($A$3,Models!$D$7:$D$9,Models!$G$60:$G$62),IF(AND($U7&gt;=5,$U7&lt;=7),LOOKUP($A$3,Models!$D$7:$D$9,Models!$H$60:$H$62), IF($U7 &gt; 7,LOOKUP($A$3,Models!$D$7:$D$9,Models!$I$60:$I$62), 0)))), 0)</f>
        <v>0</v>
      </c>
    </row>
    <row r="8" spans="1:34">
      <c r="C8">
        <v>4</v>
      </c>
      <c r="E8" s="4">
        <v>0.04</v>
      </c>
      <c r="G8" t="s">
        <v>42</v>
      </c>
      <c r="I8" t="s">
        <v>30</v>
      </c>
      <c r="J8">
        <v>3</v>
      </c>
      <c r="K8">
        <v>2011</v>
      </c>
      <c r="P8" s="6" t="e">
        <f ca="1">IF(LOOKUP(Beds!A41, Models!$A$4:$A$105, Models!$B$4:$B$105) = "QUEBEC 2", " ", IF(LOOKUP(Beds!A41, Models!$A$4:$A$105, Models!$B$4:$B$105) = "QUEBEC", " ", IF(Beds!B41 = 0, 0, YEAR(NOW())-IF(VALUE(LEFT(Beds!B41,2))&gt;80,CONCATENATE(19,LEFT(Beds!B41,2)),CONCATENATE(20,LEFT(Beds!B41,2))))))</f>
        <v>#N/A</v>
      </c>
      <c r="S8" s="7" t="str">
        <f>LEFT(Beds!A39,4)</f>
        <v/>
      </c>
      <c r="T8" t="str">
        <f>IF(S8 = "", " ", LOOKUP(S8,Models!$A$4:$A$99,Models!$B$4:$B$99))</f>
        <v xml:space="preserve"> </v>
      </c>
      <c r="U8" t="str">
        <f>Beds!C39</f>
        <v/>
      </c>
      <c r="W8">
        <f t="shared" si="0"/>
        <v>0</v>
      </c>
      <c r="X8" s="14">
        <f>IF($T8=Models!$E$6,IF($U8&lt;1,LOOKUP($A$3,Models!$D$7:$D$9,Models!$F$7:$F$9),IF(AND($U8&gt;=1,$U8&lt;=3),LOOKUP($A$3,Models!$D$7:$D$9,Models!$G$7:$G$9),IF(AND($U8&gt;=4,$U8&lt;=6),LOOKUP($A$3,Models!$D$7:$D$9,Models!$H$7:$H$9), IF(AND($U8&gt;=7,$U8&lt;=10),LOOKUP($A$3,Models!$D$7:$D$9,Models!$I$7:$I$9), IF($U8 &gt; 10,LOOKUP($A$3,Models!$D$7:$D$9,Models!$J$7:$J$9), 0))))), 0)</f>
        <v>0</v>
      </c>
      <c r="Y8" s="14">
        <f>IF($T8=Models!$E$11,IF($U8&lt;1,LOOKUP($A$3,Models!$D$7:$D$9,Models!$F$12:$F$14),IF(AND($U8&gt;=1,$U8&lt;=3),LOOKUP($A$3,Models!$D$7:$D$9,Models!$G$12:$G$14),IF(AND($U8&gt;=4,$U8&lt;=6),LOOKUP($A$3,Models!$D$7:$D$9,Models!$H$12:$H$14), IF(AND($U8&gt;=7,$U8&lt;=10),LOOKUP($A$3,Models!$D$7:$D$9,Models!$I$12:$I$14), IF($U8 &gt; 10,LOOKUP($A$3,Models!$D$7:$D$9,Models!$J$12:$J$14), 0))))), 0)</f>
        <v>0</v>
      </c>
      <c r="Z8" s="14">
        <f>IF($T8=Models!$E$16,IF($U8&lt;1,LOOKUP($A$3,Models!$D$7:$D$9,Models!$F$17:$F$19),IF(AND($U8&gt;=1,$U8&lt;=3),LOOKUP($A$3,Models!$D$7:$D$9,Models!$G$17:$G$19),IF(AND($U8&gt;=4,$U8&lt;=6),LOOKUP($A$3,Models!$D$7:$D$9,Models!$H$17:$H$19), IF(AND($U8&gt;=7,$U8&lt;=10),LOOKUP($A$3,Models!$D$7:$D$9,Models!$I$17:$I$19), IF($U8 &gt; 10,LOOKUP($A$3,Models!$D$7:$D$9,Models!$J$17:$J$19), 0))))), 0)</f>
        <v>0</v>
      </c>
      <c r="AA8" s="14">
        <f>IF($T8=Models!$E$21,IF($U8&lt;1,LOOKUP($A$3,Models!$D$7:$D$9,Models!$F$22:$F$24),IF(AND($U8&gt;=1,$U8&lt;=3),LOOKUP($A$3,Models!$D$7:$D$9,Models!$G$22:$G$24),IF(AND($U8&gt;=4,$U8&lt;=6),LOOKUP($A$3,Models!$D$7:$D$9,Models!$H$22:$H$24), IF(AND($U8&gt;=7,$U8&lt;=10),LOOKUP($A$3,Models!$D$7:$D$9,Models!$I$22:$I$24), IF($U8 &gt; 10,LOOKUP($A$3,Models!$D$7:$D$9,Models!$J$22:$J$24), 0))))), 0)</f>
        <v>0</v>
      </c>
      <c r="AB8" s="14">
        <f>IF($T8=Models!$E$26,IF($U8&lt;1,LOOKUP($A$3,Models!$D$7:$D$9,Models!$F$27:$F$29),IF(AND($U8&gt;=1,$U8&lt;=3),LOOKUP($A$3,Models!$D$7:$D$9,Models!$G$27:$G$29),IF(AND($U8&gt;=4,$U8&lt;=6),LOOKUP($A$3,Models!$D$7:$D$9,Models!$H$27:$H$29), IF(AND($U8&gt;=7,$U8&lt;=10),LOOKUP($A$3,Models!$D$7:$D$9,Models!$I$27:$I$29), IF($U8 &gt; 10,LOOKUP($A$3,Models!$D$7:$D$9,Models!$J$27:$J$29), 0))))), 0)</f>
        <v>0</v>
      </c>
      <c r="AC8" s="14">
        <f>IF($T8=Models!$E$31,IF($U8&lt;1,LOOKUP($A$3,Models!$D$7:$D$9,Models!$F$32:$F$34),IF(AND($U8&gt;=1,$U8&lt;=3),LOOKUP($A$3,Models!$D$7:$D$9,Models!$G$32:$G$34),IF(AND($U8&gt;=4,$U8&lt;=6),LOOKUP($A$3,Models!$D$7:$D$9,Models!$H$32:$H$34), IF(AND($U8&gt;=7,$U8&lt;=10),LOOKUP($A$3,Models!$D$7:$D$9,Models!$I$32:$I$34), IF($U8 &gt; 10,LOOKUP($A$3,Models!$D$7:$D$9,Models!$J$32:$J$34), 0))))), 0)</f>
        <v>0</v>
      </c>
      <c r="AD8" s="14">
        <f>IF($T8=Models!$E$39,IF($U8&lt;1,LOOKUP($A$3,Models!$D$7:$D$9,Models!$F$40:$F$42),IF(AND($U8&gt;=1,$U8&lt;=4),LOOKUP($A$3,Models!$D$7:$D$9,Models!$G$40:$G$42),IF(AND($U8&gt;=5,$U8&lt;=7),LOOKUP($A$3,Models!$D$7:$D$9,Models!$H$40:$H$42), IF($U8 &gt; 7,LOOKUP($A$3,Models!$D$7:$D$9,Models!$I$40:$I$42), 0)))), 0)</f>
        <v>0</v>
      </c>
      <c r="AE8" s="14">
        <f>IF($T8=Models!$E$44,IF($U8&lt;1,LOOKUP($A$3,Models!$D$7:$D$9,Models!$F$45:$F$47),IF(AND($U8&gt;=1,$U8&lt;=4),LOOKUP($A$3,Models!$D$7:$D$9,Models!$G$45:$G$47),IF(AND($U8&gt;=5,$U8&lt;=7),LOOKUP($A$3,Models!$D$7:$D$9,Models!$H$45:$H$47), IF($U8 &gt; 7,LOOKUP($A$3,Models!$D$7:$D$9,Models!$I$45:$I$47), 0)))), 0)</f>
        <v>0</v>
      </c>
      <c r="AF8" s="14">
        <f>IF($T8=Models!$E$49,IF($U8&lt;1,LOOKUP($A$3,Models!$D$7:$D$9,Models!$F$50:$F$52),IF(AND($U8&gt;=1,$U8&lt;=4),LOOKUP($A$3,Models!$D$7:$D$9,Models!$G$50:$G$52),IF(AND($U8&gt;=5,$U8&lt;=7),LOOKUP($A$3,Models!$D$7:$D$9,Models!$H$50:$H$52), IF($U8 &gt; 7,LOOKUP($A$3,Models!$D$7:$D$9,Models!$I$50:$I$52), 0)))), 0)</f>
        <v>0</v>
      </c>
      <c r="AG8" s="14">
        <f>IF($T8=Models!$E$54,IF($U8&lt;1,LOOKUP($A$3,Models!$D$7:$D$9,Models!$F$55:$F$57),IF(AND($U8&gt;=1,$U8&lt;=4),LOOKUP($A$3,Models!$D$7:$D$9,Models!$G$55:$G$57),IF(AND($U8&gt;=5,$U8&lt;=7),LOOKUP($A$3,Models!$D$7:$D$9,Models!$H$55:$H$57), IF($U8 &gt; 7,LOOKUP($A$3,Models!$D$7:$D$9,Models!$I$55:$I$57), 0)))), 0)</f>
        <v>0</v>
      </c>
      <c r="AH8" s="14">
        <f>IF($T8=Models!$E$59,IF($U8&lt;1,LOOKUP($A$3,Models!$D$7:$D$9,Models!$F$60:$F$62),IF(AND($U8&gt;=1,$U8&lt;=4),LOOKUP($A$3,Models!$D$7:$D$9,Models!$G$60:$G$62),IF(AND($U8&gt;=5,$U8&lt;=7),LOOKUP($A$3,Models!$D$7:$D$9,Models!$H$60:$H$62), IF($U8 &gt; 7,LOOKUP($A$3,Models!$D$7:$D$9,Models!$I$60:$I$62), 0)))), 0)</f>
        <v>0</v>
      </c>
    </row>
    <row r="9" spans="1:34">
      <c r="C9">
        <v>5</v>
      </c>
      <c r="E9" s="4">
        <v>0.05</v>
      </c>
      <c r="I9" t="s">
        <v>31</v>
      </c>
      <c r="J9">
        <v>4</v>
      </c>
      <c r="K9">
        <v>2012</v>
      </c>
      <c r="P9" s="6" t="e">
        <f ca="1">IF(LOOKUP(Beds!A42, Models!$A$4:$A$105, Models!$B$4:$B$105) = "QUEBEC 2", " ", IF(LOOKUP(Beds!A42, Models!$A$4:$A$105, Models!$B$4:$B$105) = "QUEBEC", " ", IF(Beds!B42 = 0, 0, YEAR(NOW())-IF(VALUE(LEFT(Beds!B42,2))&gt;80,CONCATENATE(19,LEFT(Beds!B42,2)),CONCATENATE(20,LEFT(Beds!B42,2))))))</f>
        <v>#N/A</v>
      </c>
      <c r="S9" s="7" t="str">
        <f>LEFT(Beds!A40,4)</f>
        <v/>
      </c>
      <c r="T9" t="str">
        <f>IF(S9 = "", " ", LOOKUP(S9,Models!$A$4:$A$99,Models!$B$4:$B$99))</f>
        <v xml:space="preserve"> </v>
      </c>
      <c r="U9" t="str">
        <f>Beds!C40</f>
        <v/>
      </c>
      <c r="W9">
        <f t="shared" si="0"/>
        <v>0</v>
      </c>
      <c r="X9" s="14">
        <f>IF($T9=Models!$E$6,IF($U9&lt;1,LOOKUP($A$3,Models!$D$7:$D$9,Models!$F$7:$F$9),IF(AND($U9&gt;=1,$U9&lt;=3),LOOKUP($A$3,Models!$D$7:$D$9,Models!$G$7:$G$9),IF(AND($U9&gt;=4,$U9&lt;=6),LOOKUP($A$3,Models!$D$7:$D$9,Models!$H$7:$H$9), IF(AND($U9&gt;=7,$U9&lt;=10),LOOKUP($A$3,Models!$D$7:$D$9,Models!$I$7:$I$9), IF($U9 &gt; 10,LOOKUP($A$3,Models!$D$7:$D$9,Models!$J$7:$J$9), 0))))), 0)</f>
        <v>0</v>
      </c>
      <c r="Y9" s="14">
        <f>IF($T9=Models!$E$11,IF($U9&lt;1,LOOKUP($A$3,Models!$D$7:$D$9,Models!$F$12:$F$14),IF(AND($U9&gt;=1,$U9&lt;=3),LOOKUP($A$3,Models!$D$7:$D$9,Models!$G$12:$G$14),IF(AND($U9&gt;=4,$U9&lt;=6),LOOKUP($A$3,Models!$D$7:$D$9,Models!$H$12:$H$14), IF(AND($U9&gt;=7,$U9&lt;=10),LOOKUP($A$3,Models!$D$7:$D$9,Models!$I$12:$I$14), IF($U9 &gt; 10,LOOKUP($A$3,Models!$D$7:$D$9,Models!$J$12:$J$14), 0))))), 0)</f>
        <v>0</v>
      </c>
      <c r="Z9" s="14">
        <f>IF($T9=Models!$E$16,IF($U9&lt;1,LOOKUP($A$3,Models!$D$7:$D$9,Models!$F$17:$F$19),IF(AND($U9&gt;=1,$U9&lt;=3),LOOKUP($A$3,Models!$D$7:$D$9,Models!$G$17:$G$19),IF(AND($U9&gt;=4,$U9&lt;=6),LOOKUP($A$3,Models!$D$7:$D$9,Models!$H$17:$H$19), IF(AND($U9&gt;=7,$U9&lt;=10),LOOKUP($A$3,Models!$D$7:$D$9,Models!$I$17:$I$19), IF($U9 &gt; 10,LOOKUP($A$3,Models!$D$7:$D$9,Models!$J$17:$J$19), 0))))), 0)</f>
        <v>0</v>
      </c>
      <c r="AA9" s="14">
        <f>IF($T9=Models!$E$21,IF($U9&lt;1,LOOKUP($A$3,Models!$D$7:$D$9,Models!$F$22:$F$24),IF(AND($U9&gt;=1,$U9&lt;=3),LOOKUP($A$3,Models!$D$7:$D$9,Models!$G$22:$G$24),IF(AND($U9&gt;=4,$U9&lt;=6),LOOKUP($A$3,Models!$D$7:$D$9,Models!$H$22:$H$24), IF(AND($U9&gt;=7,$U9&lt;=10),LOOKUP($A$3,Models!$D$7:$D$9,Models!$I$22:$I$24), IF($U9 &gt; 10,LOOKUP($A$3,Models!$D$7:$D$9,Models!$J$22:$J$24), 0))))), 0)</f>
        <v>0</v>
      </c>
      <c r="AB9" s="14">
        <f>IF($T9=Models!$E$26,IF($U9&lt;1,LOOKUP($A$3,Models!$D$7:$D$9,Models!$F$27:$F$29),IF(AND($U9&gt;=1,$U9&lt;=3),LOOKUP($A$3,Models!$D$7:$D$9,Models!$G$27:$G$29),IF(AND($U9&gt;=4,$U9&lt;=6),LOOKUP($A$3,Models!$D$7:$D$9,Models!$H$27:$H$29), IF(AND($U9&gt;=7,$U9&lt;=10),LOOKUP($A$3,Models!$D$7:$D$9,Models!$I$27:$I$29), IF($U9 &gt; 10,LOOKUP($A$3,Models!$D$7:$D$9,Models!$J$27:$J$29), 0))))), 0)</f>
        <v>0</v>
      </c>
      <c r="AC9" s="14">
        <f>IF($T9=Models!$E$31,IF($U9&lt;1,LOOKUP($A$3,Models!$D$7:$D$9,Models!$F$32:$F$34),IF(AND($U9&gt;=1,$U9&lt;=3),LOOKUP($A$3,Models!$D$7:$D$9,Models!$G$32:$G$34),IF(AND($U9&gt;=4,$U9&lt;=6),LOOKUP($A$3,Models!$D$7:$D$9,Models!$H$32:$H$34), IF(AND($U9&gt;=7,$U9&lt;=10),LOOKUP($A$3,Models!$D$7:$D$9,Models!$I$32:$I$34), IF($U9 &gt; 10,LOOKUP($A$3,Models!$D$7:$D$9,Models!$J$32:$J$34), 0))))), 0)</f>
        <v>0</v>
      </c>
      <c r="AD9" s="14">
        <f>IF($T9=Models!$E$39,IF($U9&lt;1,LOOKUP($A$3,Models!$D$7:$D$9,Models!$F$40:$F$42),IF(AND($U9&gt;=1,$U9&lt;=4),LOOKUP($A$3,Models!$D$7:$D$9,Models!$G$40:$G$42),IF(AND($U9&gt;=5,$U9&lt;=7),LOOKUP($A$3,Models!$D$7:$D$9,Models!$H$40:$H$42), IF($U9 &gt; 7,LOOKUP($A$3,Models!$D$7:$D$9,Models!$I$40:$I$42), 0)))), 0)</f>
        <v>0</v>
      </c>
      <c r="AE9" s="14">
        <f>IF($T9=Models!$E$44,IF($U9&lt;1,LOOKUP($A$3,Models!$D$7:$D$9,Models!$F$45:$F$47),IF(AND($U9&gt;=1,$U9&lt;=4),LOOKUP($A$3,Models!$D$7:$D$9,Models!$G$45:$G$47),IF(AND($U9&gt;=5,$U9&lt;=7),LOOKUP($A$3,Models!$D$7:$D$9,Models!$H$45:$H$47), IF($U9 &gt; 7,LOOKUP($A$3,Models!$D$7:$D$9,Models!$I$45:$I$47), 0)))), 0)</f>
        <v>0</v>
      </c>
      <c r="AF9" s="14">
        <f>IF($T9=Models!$E$49,IF($U9&lt;1,LOOKUP($A$3,Models!$D$7:$D$9,Models!$F$50:$F$52),IF(AND($U9&gt;=1,$U9&lt;=4),LOOKUP($A$3,Models!$D$7:$D$9,Models!$G$50:$G$52),IF(AND($U9&gt;=5,$U9&lt;=7),LOOKUP($A$3,Models!$D$7:$D$9,Models!$H$50:$H$52), IF($U9 &gt; 7,LOOKUP($A$3,Models!$D$7:$D$9,Models!$I$50:$I$52), 0)))), 0)</f>
        <v>0</v>
      </c>
      <c r="AG9" s="14">
        <f>IF($T9=Models!$E$54,IF($U9&lt;1,LOOKUP($A$3,Models!$D$7:$D$9,Models!$F$55:$F$57),IF(AND($U9&gt;=1,$U9&lt;=4),LOOKUP($A$3,Models!$D$7:$D$9,Models!$G$55:$G$57),IF(AND($U9&gt;=5,$U9&lt;=7),LOOKUP($A$3,Models!$D$7:$D$9,Models!$H$55:$H$57), IF($U9 &gt; 7,LOOKUP($A$3,Models!$D$7:$D$9,Models!$I$55:$I$57), 0)))), 0)</f>
        <v>0</v>
      </c>
      <c r="AH9" s="14">
        <f>IF($T9=Models!$E$59,IF($U9&lt;1,LOOKUP($A$3,Models!$D$7:$D$9,Models!$F$60:$F$62),IF(AND($U9&gt;=1,$U9&lt;=4),LOOKUP($A$3,Models!$D$7:$D$9,Models!$G$60:$G$62),IF(AND($U9&gt;=5,$U9&lt;=7),LOOKUP($A$3,Models!$D$7:$D$9,Models!$H$60:$H$62), IF($U9 &gt; 7,LOOKUP($A$3,Models!$D$7:$D$9,Models!$I$60:$I$62), 0)))), 0)</f>
        <v>0</v>
      </c>
    </row>
    <row r="10" spans="1:34">
      <c r="E10" s="4">
        <v>0.06</v>
      </c>
      <c r="I10" t="s">
        <v>32</v>
      </c>
      <c r="J10">
        <v>5</v>
      </c>
      <c r="K10">
        <v>2013</v>
      </c>
      <c r="P10" s="6" t="e">
        <f ca="1">IF(LOOKUP(Beds!A43, Models!$A$4:$A$105, Models!$B$4:$B$105) = "QUEBEC 2", " ", IF(LOOKUP(Beds!A43, Models!$A$4:$A$105, Models!$B$4:$B$105) = "QUEBEC", " ", IF(Beds!B43 = 0, 0, YEAR(NOW())-IF(VALUE(LEFT(Beds!B43,2))&gt;80,CONCATENATE(19,LEFT(Beds!B43,2)),CONCATENATE(20,LEFT(Beds!B43,2))))))</f>
        <v>#N/A</v>
      </c>
      <c r="S10" s="7" t="str">
        <f>LEFT(Beds!A41,4)</f>
        <v/>
      </c>
      <c r="T10" t="str">
        <f>IF(S10 = "", " ", LOOKUP(S10,Models!$A$4:$A$99,Models!$B$4:$B$99))</f>
        <v xml:space="preserve"> </v>
      </c>
      <c r="U10" t="str">
        <f>Beds!C41</f>
        <v/>
      </c>
      <c r="W10">
        <f t="shared" si="0"/>
        <v>0</v>
      </c>
      <c r="X10" s="14">
        <f>IF($T10=Models!$E$6,IF($U10&lt;1,LOOKUP($A$3,Models!$D$7:$D$9,Models!$F$7:$F$9),IF(AND($U10&gt;=1,$U10&lt;=3),LOOKUP($A$3,Models!$D$7:$D$9,Models!$G$7:$G$9),IF(AND($U10&gt;=4,$U10&lt;=6),LOOKUP($A$3,Models!$D$7:$D$9,Models!$H$7:$H$9), IF(AND($U10&gt;=7,$U10&lt;=10),LOOKUP($A$3,Models!$D$7:$D$9,Models!$I$7:$I$9), IF($U10 &gt; 10,LOOKUP($A$3,Models!$D$7:$D$9,Models!$J$7:$J$9), 0))))), 0)</f>
        <v>0</v>
      </c>
      <c r="Y10" s="14">
        <f>IF($T10=Models!$E$11,IF($U10&lt;1,LOOKUP($A$3,Models!$D$7:$D$9,Models!$F$12:$F$14),IF(AND($U10&gt;=1,$U10&lt;=3),LOOKUP($A$3,Models!$D$7:$D$9,Models!$G$12:$G$14),IF(AND($U10&gt;=4,$U10&lt;=6),LOOKUP($A$3,Models!$D$7:$D$9,Models!$H$12:$H$14), IF(AND($U10&gt;=7,$U10&lt;=10),LOOKUP($A$3,Models!$D$7:$D$9,Models!$I$12:$I$14), IF($U10 &gt; 10,LOOKUP($A$3,Models!$D$7:$D$9,Models!$J$12:$J$14), 0))))), 0)</f>
        <v>0</v>
      </c>
      <c r="Z10" s="14">
        <f>IF($T10=Models!$E$16,IF($U10&lt;1,LOOKUP($A$3,Models!$D$7:$D$9,Models!$F$17:$F$19),IF(AND($U10&gt;=1,$U10&lt;=3),LOOKUP($A$3,Models!$D$7:$D$9,Models!$G$17:$G$19),IF(AND($U10&gt;=4,$U10&lt;=6),LOOKUP($A$3,Models!$D$7:$D$9,Models!$H$17:$H$19), IF(AND($U10&gt;=7,$U10&lt;=10),LOOKUP($A$3,Models!$D$7:$D$9,Models!$I$17:$I$19), IF($U10 &gt; 10,LOOKUP($A$3,Models!$D$7:$D$9,Models!$J$17:$J$19), 0))))), 0)</f>
        <v>0</v>
      </c>
      <c r="AA10" s="14">
        <f>IF($T10=Models!$E$21,IF($U10&lt;1,LOOKUP($A$3,Models!$D$7:$D$9,Models!$F$22:$F$24),IF(AND($U10&gt;=1,$U10&lt;=3),LOOKUP($A$3,Models!$D$7:$D$9,Models!$G$22:$G$24),IF(AND($U10&gt;=4,$U10&lt;=6),LOOKUP($A$3,Models!$D$7:$D$9,Models!$H$22:$H$24), IF(AND($U10&gt;=7,$U10&lt;=10),LOOKUP($A$3,Models!$D$7:$D$9,Models!$I$22:$I$24), IF($U10 &gt; 10,LOOKUP($A$3,Models!$D$7:$D$9,Models!$J$22:$J$24), 0))))), 0)</f>
        <v>0</v>
      </c>
      <c r="AB10" s="14">
        <f>IF($T10=Models!$E$26,IF($U10&lt;1,LOOKUP($A$3,Models!$D$7:$D$9,Models!$F$27:$F$29),IF(AND($U10&gt;=1,$U10&lt;=3),LOOKUP($A$3,Models!$D$7:$D$9,Models!$G$27:$G$29),IF(AND($U10&gt;=4,$U10&lt;=6),LOOKUP($A$3,Models!$D$7:$D$9,Models!$H$27:$H$29), IF(AND($U10&gt;=7,$U10&lt;=10),LOOKUP($A$3,Models!$D$7:$D$9,Models!$I$27:$I$29), IF($U10 &gt; 10,LOOKUP($A$3,Models!$D$7:$D$9,Models!$J$27:$J$29), 0))))), 0)</f>
        <v>0</v>
      </c>
      <c r="AC10" s="14">
        <f>IF($T10=Models!$E$31,IF($U10&lt;1,LOOKUP($A$3,Models!$D$7:$D$9,Models!$F$32:$F$34),IF(AND($U10&gt;=1,$U10&lt;=3),LOOKUP($A$3,Models!$D$7:$D$9,Models!$G$32:$G$34),IF(AND($U10&gt;=4,$U10&lt;=6),LOOKUP($A$3,Models!$D$7:$D$9,Models!$H$32:$H$34), IF(AND($U10&gt;=7,$U10&lt;=10),LOOKUP($A$3,Models!$D$7:$D$9,Models!$I$32:$I$34), IF($U10 &gt; 10,LOOKUP($A$3,Models!$D$7:$D$9,Models!$J$32:$J$34), 0))))), 0)</f>
        <v>0</v>
      </c>
      <c r="AD10" s="14">
        <f>IF($T10=Models!$E$39,IF($U10&lt;1,LOOKUP($A$3,Models!$D$7:$D$9,Models!$F$40:$F$42),IF(AND($U10&gt;=1,$U10&lt;=4),LOOKUP($A$3,Models!$D$7:$D$9,Models!$G$40:$G$42),IF(AND($U10&gt;=5,$U10&lt;=7),LOOKUP($A$3,Models!$D$7:$D$9,Models!$H$40:$H$42), IF($U10 &gt; 7,LOOKUP($A$3,Models!$D$7:$D$9,Models!$I$40:$I$42), 0)))), 0)</f>
        <v>0</v>
      </c>
      <c r="AE10" s="14">
        <f>IF($T10=Models!$E$44,IF($U10&lt;1,LOOKUP($A$3,Models!$D$7:$D$9,Models!$F$45:$F$47),IF(AND($U10&gt;=1,$U10&lt;=4),LOOKUP($A$3,Models!$D$7:$D$9,Models!$G$45:$G$47),IF(AND($U10&gt;=5,$U10&lt;=7),LOOKUP($A$3,Models!$D$7:$D$9,Models!$H$45:$H$47), IF($U10 &gt; 7,LOOKUP($A$3,Models!$D$7:$D$9,Models!$I$45:$I$47), 0)))), 0)</f>
        <v>0</v>
      </c>
      <c r="AF10" s="14">
        <f>IF($T10=Models!$E$49,IF($U10&lt;1,LOOKUP($A$3,Models!$D$7:$D$9,Models!$F$50:$F$52),IF(AND($U10&gt;=1,$U10&lt;=4),LOOKUP($A$3,Models!$D$7:$D$9,Models!$G$50:$G$52),IF(AND($U10&gt;=5,$U10&lt;=7),LOOKUP($A$3,Models!$D$7:$D$9,Models!$H$50:$H$52), IF($U10 &gt; 7,LOOKUP($A$3,Models!$D$7:$D$9,Models!$I$50:$I$52), 0)))), 0)</f>
        <v>0</v>
      </c>
      <c r="AG10" s="14">
        <f>IF($T10=Models!$E$54,IF($U10&lt;1,LOOKUP($A$3,Models!$D$7:$D$9,Models!$F$55:$F$57),IF(AND($U10&gt;=1,$U10&lt;=4),LOOKUP($A$3,Models!$D$7:$D$9,Models!$G$55:$G$57),IF(AND($U10&gt;=5,$U10&lt;=7),LOOKUP($A$3,Models!$D$7:$D$9,Models!$H$55:$H$57), IF($U10 &gt; 7,LOOKUP($A$3,Models!$D$7:$D$9,Models!$I$55:$I$57), 0)))), 0)</f>
        <v>0</v>
      </c>
      <c r="AH10" s="14">
        <f>IF($T10=Models!$E$59,IF($U10&lt;1,LOOKUP($A$3,Models!$D$7:$D$9,Models!$F$60:$F$62),IF(AND($U10&gt;=1,$U10&lt;=4),LOOKUP($A$3,Models!$D$7:$D$9,Models!$G$60:$G$62),IF(AND($U10&gt;=5,$U10&lt;=7),LOOKUP($A$3,Models!$D$7:$D$9,Models!$H$60:$H$62), IF($U10 &gt; 7,LOOKUP($A$3,Models!$D$7:$D$9,Models!$I$60:$I$62), 0)))), 0)</f>
        <v>0</v>
      </c>
    </row>
    <row r="11" spans="1:34">
      <c r="E11" s="4">
        <v>7.0000000000000007E-2</v>
      </c>
      <c r="I11" t="s">
        <v>33</v>
      </c>
      <c r="J11">
        <v>6</v>
      </c>
      <c r="P11" s="6" t="e">
        <f ca="1">IF(LOOKUP(Beds!A44, Models!$A$4:$A$105, Models!$B$4:$B$105) = "QUEBEC 2", " ", IF(LOOKUP(Beds!A44, Models!$A$4:$A$105, Models!$B$4:$B$105) = "QUEBEC", " ", IF(Beds!B44 = 0, 0, YEAR(NOW())-IF(VALUE(LEFT(Beds!B44,2))&gt;80,CONCATENATE(19,LEFT(Beds!B44,2)),CONCATENATE(20,LEFT(Beds!B44,2))))))</f>
        <v>#N/A</v>
      </c>
      <c r="S11" s="7" t="str">
        <f>LEFT(Beds!A42,4)</f>
        <v/>
      </c>
      <c r="T11" t="str">
        <f>IF(S11 = "", " ", LOOKUP(S11,Models!$A$4:$A$99,Models!$B$4:$B$99))</f>
        <v xml:space="preserve"> </v>
      </c>
      <c r="U11" t="str">
        <f>Beds!C42</f>
        <v/>
      </c>
      <c r="W11">
        <f t="shared" si="0"/>
        <v>0</v>
      </c>
      <c r="X11" s="14">
        <f>IF($T11=Models!$E$6,IF($U11&lt;1,LOOKUP($A$3,Models!$D$7:$D$9,Models!$F$7:$F$9),IF(AND($U11&gt;=1,$U11&lt;=3),LOOKUP($A$3,Models!$D$7:$D$9,Models!$G$7:$G$9),IF(AND($U11&gt;=4,$U11&lt;=6),LOOKUP($A$3,Models!$D$7:$D$9,Models!$H$7:$H$9), IF(AND($U11&gt;=7,$U11&lt;=10),LOOKUP($A$3,Models!$D$7:$D$9,Models!$I$7:$I$9), IF($U11 &gt; 10,LOOKUP($A$3,Models!$D$7:$D$9,Models!$J$7:$J$9), 0))))), 0)</f>
        <v>0</v>
      </c>
      <c r="Y11" s="14">
        <f>IF($T11=Models!$E$11,IF($U11&lt;1,LOOKUP($A$3,Models!$D$7:$D$9,Models!$F$12:$F$14),IF(AND($U11&gt;=1,$U11&lt;=3),LOOKUP($A$3,Models!$D$7:$D$9,Models!$G$12:$G$14),IF(AND($U11&gt;=4,$U11&lt;=6),LOOKUP($A$3,Models!$D$7:$D$9,Models!$H$12:$H$14), IF(AND($U11&gt;=7,$U11&lt;=10),LOOKUP($A$3,Models!$D$7:$D$9,Models!$I$12:$I$14), IF($U11 &gt; 10,LOOKUP($A$3,Models!$D$7:$D$9,Models!$J$12:$J$14), 0))))), 0)</f>
        <v>0</v>
      </c>
      <c r="Z11" s="14">
        <f>IF($T11=Models!$E$16,IF($U11&lt;1,LOOKUP($A$3,Models!$D$7:$D$9,Models!$F$17:$F$19),IF(AND($U11&gt;=1,$U11&lt;=3),LOOKUP($A$3,Models!$D$7:$D$9,Models!$G$17:$G$19),IF(AND($U11&gt;=4,$U11&lt;=6),LOOKUP($A$3,Models!$D$7:$D$9,Models!$H$17:$H$19), IF(AND($U11&gt;=7,$U11&lt;=10),LOOKUP($A$3,Models!$D$7:$D$9,Models!$I$17:$I$19), IF($U11 &gt; 10,LOOKUP($A$3,Models!$D$7:$D$9,Models!$J$17:$J$19), 0))))), 0)</f>
        <v>0</v>
      </c>
      <c r="AA11" s="14">
        <f>IF($T11=Models!$E$21,IF($U11&lt;1,LOOKUP($A$3,Models!$D$7:$D$9,Models!$F$22:$F$24),IF(AND($U11&gt;=1,$U11&lt;=3),LOOKUP($A$3,Models!$D$7:$D$9,Models!$G$22:$G$24),IF(AND($U11&gt;=4,$U11&lt;=6),LOOKUP($A$3,Models!$D$7:$D$9,Models!$H$22:$H$24), IF(AND($U11&gt;=7,$U11&lt;=10),LOOKUP($A$3,Models!$D$7:$D$9,Models!$I$22:$I$24), IF($U11 &gt; 10,LOOKUP($A$3,Models!$D$7:$D$9,Models!$J$22:$J$24), 0))))), 0)</f>
        <v>0</v>
      </c>
      <c r="AB11" s="14">
        <f>IF($T11=Models!$E$26,IF($U11&lt;1,LOOKUP($A$3,Models!$D$7:$D$9,Models!$F$27:$F$29),IF(AND($U11&gt;=1,$U11&lt;=3),LOOKUP($A$3,Models!$D$7:$D$9,Models!$G$27:$G$29),IF(AND($U11&gt;=4,$U11&lt;=6),LOOKUP($A$3,Models!$D$7:$D$9,Models!$H$27:$H$29), IF(AND($U11&gt;=7,$U11&lt;=10),LOOKUP($A$3,Models!$D$7:$D$9,Models!$I$27:$I$29), IF($U11 &gt; 10,LOOKUP($A$3,Models!$D$7:$D$9,Models!$J$27:$J$29), 0))))), 0)</f>
        <v>0</v>
      </c>
      <c r="AC11" s="14">
        <f>IF($T11=Models!$E$31,IF($U11&lt;1,LOOKUP($A$3,Models!$D$7:$D$9,Models!$F$32:$F$34),IF(AND($U11&gt;=1,$U11&lt;=3),LOOKUP($A$3,Models!$D$7:$D$9,Models!$G$32:$G$34),IF(AND($U11&gt;=4,$U11&lt;=6),LOOKUP($A$3,Models!$D$7:$D$9,Models!$H$32:$H$34), IF(AND($U11&gt;=7,$U11&lt;=10),LOOKUP($A$3,Models!$D$7:$D$9,Models!$I$32:$I$34), IF($U11 &gt; 10,LOOKUP($A$3,Models!$D$7:$D$9,Models!$J$32:$J$34), 0))))), 0)</f>
        <v>0</v>
      </c>
      <c r="AD11" s="14">
        <f>IF($T11=Models!$E$39,IF($U11&lt;1,LOOKUP($A$3,Models!$D$7:$D$9,Models!$F$40:$F$42),IF(AND($U11&gt;=1,$U11&lt;=4),LOOKUP($A$3,Models!$D$7:$D$9,Models!$G$40:$G$42),IF(AND($U11&gt;=5,$U11&lt;=7),LOOKUP($A$3,Models!$D$7:$D$9,Models!$H$40:$H$42), IF($U11 &gt; 7,LOOKUP($A$3,Models!$D$7:$D$9,Models!$I$40:$I$42), 0)))), 0)</f>
        <v>0</v>
      </c>
      <c r="AE11" s="14">
        <f>IF($T11=Models!$E$44,IF($U11&lt;1,LOOKUP($A$3,Models!$D$7:$D$9,Models!$F$45:$F$47),IF(AND($U11&gt;=1,$U11&lt;=4),LOOKUP($A$3,Models!$D$7:$D$9,Models!$G$45:$G$47),IF(AND($U11&gt;=5,$U11&lt;=7),LOOKUP($A$3,Models!$D$7:$D$9,Models!$H$45:$H$47), IF($U11 &gt; 7,LOOKUP($A$3,Models!$D$7:$D$9,Models!$I$45:$I$47), 0)))), 0)</f>
        <v>0</v>
      </c>
      <c r="AF11" s="14">
        <f>IF($T11=Models!$E$49,IF($U11&lt;1,LOOKUP($A$3,Models!$D$7:$D$9,Models!$F$50:$F$52),IF(AND($U11&gt;=1,$U11&lt;=4),LOOKUP($A$3,Models!$D$7:$D$9,Models!$G$50:$G$52),IF(AND($U11&gt;=5,$U11&lt;=7),LOOKUP($A$3,Models!$D$7:$D$9,Models!$H$50:$H$52), IF($U11 &gt; 7,LOOKUP($A$3,Models!$D$7:$D$9,Models!$I$50:$I$52), 0)))), 0)</f>
        <v>0</v>
      </c>
      <c r="AG11" s="14">
        <f>IF($T11=Models!$E$54,IF($U11&lt;1,LOOKUP($A$3,Models!$D$7:$D$9,Models!$F$55:$F$57),IF(AND($U11&gt;=1,$U11&lt;=4),LOOKUP($A$3,Models!$D$7:$D$9,Models!$G$55:$G$57),IF(AND($U11&gt;=5,$U11&lt;=7),LOOKUP($A$3,Models!$D$7:$D$9,Models!$H$55:$H$57), IF($U11 &gt; 7,LOOKUP($A$3,Models!$D$7:$D$9,Models!$I$55:$I$57), 0)))), 0)</f>
        <v>0</v>
      </c>
      <c r="AH11" s="14">
        <f>IF($T11=Models!$E$59,IF($U11&lt;1,LOOKUP($A$3,Models!$D$7:$D$9,Models!$F$60:$F$62),IF(AND($U11&gt;=1,$U11&lt;=4),LOOKUP($A$3,Models!$D$7:$D$9,Models!$G$60:$G$62),IF(AND($U11&gt;=5,$U11&lt;=7),LOOKUP($A$3,Models!$D$7:$D$9,Models!$H$60:$H$62), IF($U11 &gt; 7,LOOKUP($A$3,Models!$D$7:$D$9,Models!$I$60:$I$62), 0)))), 0)</f>
        <v>0</v>
      </c>
    </row>
    <row r="12" spans="1:34">
      <c r="E12" s="4">
        <v>0.08</v>
      </c>
      <c r="I12" t="s">
        <v>34</v>
      </c>
      <c r="J12">
        <v>7</v>
      </c>
      <c r="P12" s="6" t="e">
        <f ca="1">IF(LOOKUP(Beds!A45, Models!$A$4:$A$105, Models!$B$4:$B$105) = "QUEBEC 2", " ", IF(LOOKUP(Beds!A45, Models!$A$4:$A$105, Models!$B$4:$B$105) = "QUEBEC", " ", IF(Beds!B45 = 0, 0, YEAR(NOW())-IF(VALUE(LEFT(Beds!B45,2))&gt;80,CONCATENATE(19,LEFT(Beds!B45,2)),CONCATENATE(20,LEFT(Beds!B45,2))))))</f>
        <v>#N/A</v>
      </c>
      <c r="S12" s="7" t="str">
        <f>LEFT(Beds!A43,4)</f>
        <v/>
      </c>
      <c r="T12" t="str">
        <f>IF(S12 = "", " ", LOOKUP(S12,Models!$A$4:$A$99,Models!$B$4:$B$99))</f>
        <v xml:space="preserve"> </v>
      </c>
      <c r="U12" t="str">
        <f>Beds!C43</f>
        <v/>
      </c>
      <c r="W12">
        <f t="shared" si="0"/>
        <v>0</v>
      </c>
      <c r="X12" s="14">
        <f>IF($T12=Models!$E$6,IF($U12&lt;1,LOOKUP($A$3,Models!$D$7:$D$9,Models!$F$7:$F$9),IF(AND($U12&gt;=1,$U12&lt;=3),LOOKUP($A$3,Models!$D$7:$D$9,Models!$G$7:$G$9),IF(AND($U12&gt;=4,$U12&lt;=6),LOOKUP($A$3,Models!$D$7:$D$9,Models!$H$7:$H$9), IF(AND($U12&gt;=7,$U12&lt;=10),LOOKUP($A$3,Models!$D$7:$D$9,Models!$I$7:$I$9), IF($U12 &gt; 10,LOOKUP($A$3,Models!$D$7:$D$9,Models!$J$7:$J$9), 0))))), 0)</f>
        <v>0</v>
      </c>
      <c r="Y12" s="14">
        <f>IF($T12=Models!$E$11,IF($U12&lt;1,LOOKUP($A$3,Models!$D$7:$D$9,Models!$F$12:$F$14),IF(AND($U12&gt;=1,$U12&lt;=3),LOOKUP($A$3,Models!$D$7:$D$9,Models!$G$12:$G$14),IF(AND($U12&gt;=4,$U12&lt;=6),LOOKUP($A$3,Models!$D$7:$D$9,Models!$H$12:$H$14), IF(AND($U12&gt;=7,$U12&lt;=10),LOOKUP($A$3,Models!$D$7:$D$9,Models!$I$12:$I$14), IF($U12 &gt; 10,LOOKUP($A$3,Models!$D$7:$D$9,Models!$J$12:$J$14), 0))))), 0)</f>
        <v>0</v>
      </c>
      <c r="Z12" s="14">
        <f>IF($T12=Models!$E$16,IF($U12&lt;1,LOOKUP($A$3,Models!$D$7:$D$9,Models!$F$17:$F$19),IF(AND($U12&gt;=1,$U12&lt;=3),LOOKUP($A$3,Models!$D$7:$D$9,Models!$G$17:$G$19),IF(AND($U12&gt;=4,$U12&lt;=6),LOOKUP($A$3,Models!$D$7:$D$9,Models!$H$17:$H$19), IF(AND($U12&gt;=7,$U12&lt;=10),LOOKUP($A$3,Models!$D$7:$D$9,Models!$I$17:$I$19), IF($U12 &gt; 10,LOOKUP($A$3,Models!$D$7:$D$9,Models!$J$17:$J$19), 0))))), 0)</f>
        <v>0</v>
      </c>
      <c r="AA12" s="14">
        <f>IF($T12=Models!$E$21,IF($U12&lt;1,LOOKUP($A$3,Models!$D$7:$D$9,Models!$F$22:$F$24),IF(AND($U12&gt;=1,$U12&lt;=3),LOOKUP($A$3,Models!$D$7:$D$9,Models!$G$22:$G$24),IF(AND($U12&gt;=4,$U12&lt;=6),LOOKUP($A$3,Models!$D$7:$D$9,Models!$H$22:$H$24), IF(AND($U12&gt;=7,$U12&lt;=10),LOOKUP($A$3,Models!$D$7:$D$9,Models!$I$22:$I$24), IF($U12 &gt; 10,LOOKUP($A$3,Models!$D$7:$D$9,Models!$J$22:$J$24), 0))))), 0)</f>
        <v>0</v>
      </c>
      <c r="AB12" s="14">
        <f>IF($T12=Models!$E$26,IF($U12&lt;1,LOOKUP($A$3,Models!$D$7:$D$9,Models!$F$27:$F$29),IF(AND($U12&gt;=1,$U12&lt;=3),LOOKUP($A$3,Models!$D$7:$D$9,Models!$G$27:$G$29),IF(AND($U12&gt;=4,$U12&lt;=6),LOOKUP($A$3,Models!$D$7:$D$9,Models!$H$27:$H$29), IF(AND($U12&gt;=7,$U12&lt;=10),LOOKUP($A$3,Models!$D$7:$D$9,Models!$I$27:$I$29), IF($U12 &gt; 10,LOOKUP($A$3,Models!$D$7:$D$9,Models!$J$27:$J$29), 0))))), 0)</f>
        <v>0</v>
      </c>
      <c r="AC12" s="14">
        <f>IF($T12=Models!$E$31,IF($U12&lt;1,LOOKUP($A$3,Models!$D$7:$D$9,Models!$F$32:$F$34),IF(AND($U12&gt;=1,$U12&lt;=3),LOOKUP($A$3,Models!$D$7:$D$9,Models!$G$32:$G$34),IF(AND($U12&gt;=4,$U12&lt;=6),LOOKUP($A$3,Models!$D$7:$D$9,Models!$H$32:$H$34), IF(AND($U12&gt;=7,$U12&lt;=10),LOOKUP($A$3,Models!$D$7:$D$9,Models!$I$32:$I$34), IF($U12 &gt; 10,LOOKUP($A$3,Models!$D$7:$D$9,Models!$J$32:$J$34), 0))))), 0)</f>
        <v>0</v>
      </c>
      <c r="AD12" s="14">
        <f>IF($T12=Models!$E$39,IF($U12&lt;1,LOOKUP($A$3,Models!$D$7:$D$9,Models!$F$40:$F$42),IF(AND($U12&gt;=1,$U12&lt;=4),LOOKUP($A$3,Models!$D$7:$D$9,Models!$G$40:$G$42),IF(AND($U12&gt;=5,$U12&lt;=7),LOOKUP($A$3,Models!$D$7:$D$9,Models!$H$40:$H$42), IF($U12 &gt; 7,LOOKUP($A$3,Models!$D$7:$D$9,Models!$I$40:$I$42), 0)))), 0)</f>
        <v>0</v>
      </c>
      <c r="AE12" s="14">
        <f>IF($T12=Models!$E$44,IF($U12&lt;1,LOOKUP($A$3,Models!$D$7:$D$9,Models!$F$45:$F$47),IF(AND($U12&gt;=1,$U12&lt;=4),LOOKUP($A$3,Models!$D$7:$D$9,Models!$G$45:$G$47),IF(AND($U12&gt;=5,$U12&lt;=7),LOOKUP($A$3,Models!$D$7:$D$9,Models!$H$45:$H$47), IF($U12 &gt; 7,LOOKUP($A$3,Models!$D$7:$D$9,Models!$I$45:$I$47), 0)))), 0)</f>
        <v>0</v>
      </c>
      <c r="AF12" s="14">
        <f>IF($T12=Models!$E$49,IF($U12&lt;1,LOOKUP($A$3,Models!$D$7:$D$9,Models!$F$50:$F$52),IF(AND($U12&gt;=1,$U12&lt;=4),LOOKUP($A$3,Models!$D$7:$D$9,Models!$G$50:$G$52),IF(AND($U12&gt;=5,$U12&lt;=7),LOOKUP($A$3,Models!$D$7:$D$9,Models!$H$50:$H$52), IF($U12 &gt; 7,LOOKUP($A$3,Models!$D$7:$D$9,Models!$I$50:$I$52), 0)))), 0)</f>
        <v>0</v>
      </c>
      <c r="AG12" s="14">
        <f>IF($T12=Models!$E$54,IF($U12&lt;1,LOOKUP($A$3,Models!$D$7:$D$9,Models!$F$55:$F$57),IF(AND($U12&gt;=1,$U12&lt;=4),LOOKUP($A$3,Models!$D$7:$D$9,Models!$G$55:$G$57),IF(AND($U12&gt;=5,$U12&lt;=7),LOOKUP($A$3,Models!$D$7:$D$9,Models!$H$55:$H$57), IF($U12 &gt; 7,LOOKUP($A$3,Models!$D$7:$D$9,Models!$I$55:$I$57), 0)))), 0)</f>
        <v>0</v>
      </c>
      <c r="AH12" s="14">
        <f>IF($T12=Models!$E$59,IF($U12&lt;1,LOOKUP($A$3,Models!$D$7:$D$9,Models!$F$60:$F$62),IF(AND($U12&gt;=1,$U12&lt;=4),LOOKUP($A$3,Models!$D$7:$D$9,Models!$G$60:$G$62),IF(AND($U12&gt;=5,$U12&lt;=7),LOOKUP($A$3,Models!$D$7:$D$9,Models!$H$60:$H$62), IF($U12 &gt; 7,LOOKUP($A$3,Models!$D$7:$D$9,Models!$I$60:$I$62), 0)))), 0)</f>
        <v>0</v>
      </c>
    </row>
    <row r="13" spans="1:34">
      <c r="E13" s="4">
        <v>0.09</v>
      </c>
      <c r="I13" t="s">
        <v>35</v>
      </c>
      <c r="J13">
        <v>8</v>
      </c>
      <c r="P13" s="6" t="e">
        <f ca="1">IF(LOOKUP(Beds!A46, Models!$A$4:$A$105, Models!$B$4:$B$105) = "QUEBEC 2", " ", IF(LOOKUP(Beds!A46, Models!$A$4:$A$105, Models!$B$4:$B$105) = "QUEBEC", " ", IF(Beds!B46 = 0, 0, YEAR(NOW())-IF(VALUE(LEFT(Beds!B46,2))&gt;80,CONCATENATE(19,LEFT(Beds!B46,2)),CONCATENATE(20,LEFT(Beds!B46,2))))))</f>
        <v>#N/A</v>
      </c>
      <c r="S13" s="7" t="str">
        <f>LEFT(Beds!A44,4)</f>
        <v/>
      </c>
      <c r="T13" t="str">
        <f>IF(S13 = "", " ", LOOKUP(S13,Models!$A$4:$A$99,Models!$B$4:$B$99))</f>
        <v xml:space="preserve"> </v>
      </c>
      <c r="U13" t="str">
        <f>Beds!C44</f>
        <v/>
      </c>
      <c r="W13">
        <f t="shared" si="0"/>
        <v>0</v>
      </c>
      <c r="X13" s="14">
        <f>IF($T13=Models!$E$6,IF($U13&lt;1,LOOKUP($A$3,Models!$D$7:$D$9,Models!$F$7:$F$9),IF(AND($U13&gt;=1,$U13&lt;=3),LOOKUP($A$3,Models!$D$7:$D$9,Models!$G$7:$G$9),IF(AND($U13&gt;=4,$U13&lt;=6),LOOKUP($A$3,Models!$D$7:$D$9,Models!$H$7:$H$9), IF(AND($U13&gt;=7,$U13&lt;=10),LOOKUP($A$3,Models!$D$7:$D$9,Models!$I$7:$I$9), IF($U13 &gt; 10,LOOKUP($A$3,Models!$D$7:$D$9,Models!$J$7:$J$9), 0))))), 0)</f>
        <v>0</v>
      </c>
      <c r="Y13" s="14">
        <f>IF($T13=Models!$E$11,IF($U13&lt;1,LOOKUP($A$3,Models!$D$7:$D$9,Models!$F$12:$F$14),IF(AND($U13&gt;=1,$U13&lt;=3),LOOKUP($A$3,Models!$D$7:$D$9,Models!$G$12:$G$14),IF(AND($U13&gt;=4,$U13&lt;=6),LOOKUP($A$3,Models!$D$7:$D$9,Models!$H$12:$H$14), IF(AND($U13&gt;=7,$U13&lt;=10),LOOKUP($A$3,Models!$D$7:$D$9,Models!$I$12:$I$14), IF($U13 &gt; 10,LOOKUP($A$3,Models!$D$7:$D$9,Models!$J$12:$J$14), 0))))), 0)</f>
        <v>0</v>
      </c>
      <c r="Z13" s="14">
        <f>IF($T13=Models!$E$16,IF($U13&lt;1,LOOKUP($A$3,Models!$D$7:$D$9,Models!$F$17:$F$19),IF(AND($U13&gt;=1,$U13&lt;=3),LOOKUP($A$3,Models!$D$7:$D$9,Models!$G$17:$G$19),IF(AND($U13&gt;=4,$U13&lt;=6),LOOKUP($A$3,Models!$D$7:$D$9,Models!$H$17:$H$19), IF(AND($U13&gt;=7,$U13&lt;=10),LOOKUP($A$3,Models!$D$7:$D$9,Models!$I$17:$I$19), IF($U13 &gt; 10,LOOKUP($A$3,Models!$D$7:$D$9,Models!$J$17:$J$19), 0))))), 0)</f>
        <v>0</v>
      </c>
      <c r="AA13" s="14">
        <f>IF($T13=Models!$E$21,IF($U13&lt;1,LOOKUP($A$3,Models!$D$7:$D$9,Models!$F$22:$F$24),IF(AND($U13&gt;=1,$U13&lt;=3),LOOKUP($A$3,Models!$D$7:$D$9,Models!$G$22:$G$24),IF(AND($U13&gt;=4,$U13&lt;=6),LOOKUP($A$3,Models!$D$7:$D$9,Models!$H$22:$H$24), IF(AND($U13&gt;=7,$U13&lt;=10),LOOKUP($A$3,Models!$D$7:$D$9,Models!$I$22:$I$24), IF($U13 &gt; 10,LOOKUP($A$3,Models!$D$7:$D$9,Models!$J$22:$J$24), 0))))), 0)</f>
        <v>0</v>
      </c>
      <c r="AB13" s="14">
        <f>IF($T13=Models!$E$26,IF($U13&lt;1,LOOKUP($A$3,Models!$D$7:$D$9,Models!$F$27:$F$29),IF(AND($U13&gt;=1,$U13&lt;=3),LOOKUP($A$3,Models!$D$7:$D$9,Models!$G$27:$G$29),IF(AND($U13&gt;=4,$U13&lt;=6),LOOKUP($A$3,Models!$D$7:$D$9,Models!$H$27:$H$29), IF(AND($U13&gt;=7,$U13&lt;=10),LOOKUP($A$3,Models!$D$7:$D$9,Models!$I$27:$I$29), IF($U13 &gt; 10,LOOKUP($A$3,Models!$D$7:$D$9,Models!$J$27:$J$29), 0))))), 0)</f>
        <v>0</v>
      </c>
      <c r="AC13" s="14">
        <f>IF($T13=Models!$E$31,IF($U13&lt;1,LOOKUP($A$3,Models!$D$7:$D$9,Models!$F$32:$F$34),IF(AND($U13&gt;=1,$U13&lt;=3),LOOKUP($A$3,Models!$D$7:$D$9,Models!$G$32:$G$34),IF(AND($U13&gt;=4,$U13&lt;=6),LOOKUP($A$3,Models!$D$7:$D$9,Models!$H$32:$H$34), IF(AND($U13&gt;=7,$U13&lt;=10),LOOKUP($A$3,Models!$D$7:$D$9,Models!$I$32:$I$34), IF($U13 &gt; 10,LOOKUP($A$3,Models!$D$7:$D$9,Models!$J$32:$J$34), 0))))), 0)</f>
        <v>0</v>
      </c>
      <c r="AD13" s="14">
        <f>IF($T13=Models!$E$39,IF($U13&lt;1,LOOKUP($A$3,Models!$D$7:$D$9,Models!$F$40:$F$42),IF(AND($U13&gt;=1,$U13&lt;=4),LOOKUP($A$3,Models!$D$7:$D$9,Models!$G$40:$G$42),IF(AND($U13&gt;=5,$U13&lt;=7),LOOKUP($A$3,Models!$D$7:$D$9,Models!$H$40:$H$42), IF($U13 &gt; 7,LOOKUP($A$3,Models!$D$7:$D$9,Models!$I$40:$I$42), 0)))), 0)</f>
        <v>0</v>
      </c>
      <c r="AE13" s="14">
        <f>IF($T13=Models!$E$44,IF($U13&lt;1,LOOKUP($A$3,Models!$D$7:$D$9,Models!$F$45:$F$47),IF(AND($U13&gt;=1,$U13&lt;=4),LOOKUP($A$3,Models!$D$7:$D$9,Models!$G$45:$G$47),IF(AND($U13&gt;=5,$U13&lt;=7),LOOKUP($A$3,Models!$D$7:$D$9,Models!$H$45:$H$47), IF($U13 &gt; 7,LOOKUP($A$3,Models!$D$7:$D$9,Models!$I$45:$I$47), 0)))), 0)</f>
        <v>0</v>
      </c>
      <c r="AF13" s="14">
        <f>IF($T13=Models!$E$49,IF($U13&lt;1,LOOKUP($A$3,Models!$D$7:$D$9,Models!$F$50:$F$52),IF(AND($U13&gt;=1,$U13&lt;=4),LOOKUP($A$3,Models!$D$7:$D$9,Models!$G$50:$G$52),IF(AND($U13&gt;=5,$U13&lt;=7),LOOKUP($A$3,Models!$D$7:$D$9,Models!$H$50:$H$52), IF($U13 &gt; 7,LOOKUP($A$3,Models!$D$7:$D$9,Models!$I$50:$I$52), 0)))), 0)</f>
        <v>0</v>
      </c>
      <c r="AG13" s="14">
        <f>IF($T13=Models!$E$54,IF($U13&lt;1,LOOKUP($A$3,Models!$D$7:$D$9,Models!$F$55:$F$57),IF(AND($U13&gt;=1,$U13&lt;=4),LOOKUP($A$3,Models!$D$7:$D$9,Models!$G$55:$G$57),IF(AND($U13&gt;=5,$U13&lt;=7),LOOKUP($A$3,Models!$D$7:$D$9,Models!$H$55:$H$57), IF($U13 &gt; 7,LOOKUP($A$3,Models!$D$7:$D$9,Models!$I$55:$I$57), 0)))), 0)</f>
        <v>0</v>
      </c>
      <c r="AH13" s="14">
        <f>IF($T13=Models!$E$59,IF($U13&lt;1,LOOKUP($A$3,Models!$D$7:$D$9,Models!$F$60:$F$62),IF(AND($U13&gt;=1,$U13&lt;=4),LOOKUP($A$3,Models!$D$7:$D$9,Models!$G$60:$G$62),IF(AND($U13&gt;=5,$U13&lt;=7),LOOKUP($A$3,Models!$D$7:$D$9,Models!$H$60:$H$62), IF($U13 &gt; 7,LOOKUP($A$3,Models!$D$7:$D$9,Models!$I$60:$I$62), 0)))), 0)</f>
        <v>0</v>
      </c>
    </row>
    <row r="14" spans="1:34">
      <c r="E14" s="4">
        <v>0.1</v>
      </c>
      <c r="I14" t="s">
        <v>36</v>
      </c>
      <c r="J14">
        <v>9</v>
      </c>
      <c r="P14" s="6" t="e">
        <f ca="1">IF(LOOKUP(Beds!A47, Models!$A$4:$A$105, Models!$B$4:$B$105) = "QUEBEC 2", " ", IF(LOOKUP(Beds!A47, Models!$A$4:$A$105, Models!$B$4:$B$105) = "QUEBEC", " ", IF(Beds!B47 = 0, 0, YEAR(NOW())-IF(VALUE(LEFT(Beds!B47,2))&gt;80,CONCATENATE(19,LEFT(Beds!B47,2)),CONCATENATE(20,LEFT(Beds!B47,2))))))</f>
        <v>#N/A</v>
      </c>
      <c r="S14" s="7" t="str">
        <f>LEFT(Beds!A45,4)</f>
        <v/>
      </c>
      <c r="T14" t="str">
        <f>IF(S14 = "", " ", LOOKUP(S14,Models!$A$4:$A$99,Models!$B$4:$B$99))</f>
        <v xml:space="preserve"> </v>
      </c>
      <c r="U14" t="str">
        <f>Beds!C45</f>
        <v/>
      </c>
      <c r="W14">
        <f t="shared" si="0"/>
        <v>0</v>
      </c>
      <c r="X14" s="14">
        <f>IF($T14=Models!$E$6,IF($U14&lt;1,LOOKUP($A$3,Models!$D$7:$D$9,Models!$F$7:$F$9),IF(AND($U14&gt;=1,$U14&lt;=3),LOOKUP($A$3,Models!$D$7:$D$9,Models!$G$7:$G$9),IF(AND($U14&gt;=4,$U14&lt;=6),LOOKUP($A$3,Models!$D$7:$D$9,Models!$H$7:$H$9), IF(AND($U14&gt;=7,$U14&lt;=10),LOOKUP($A$3,Models!$D$7:$D$9,Models!$I$7:$I$9), IF($U14 &gt; 10,LOOKUP($A$3,Models!$D$7:$D$9,Models!$J$7:$J$9), 0))))), 0)</f>
        <v>0</v>
      </c>
      <c r="Y14" s="14">
        <f>IF($T14=Models!$E$11,IF($U14&lt;1,LOOKUP($A$3,Models!$D$7:$D$9,Models!$F$12:$F$14),IF(AND($U14&gt;=1,$U14&lt;=3),LOOKUP($A$3,Models!$D$7:$D$9,Models!$G$12:$G$14),IF(AND($U14&gt;=4,$U14&lt;=6),LOOKUP($A$3,Models!$D$7:$D$9,Models!$H$12:$H$14), IF(AND($U14&gt;=7,$U14&lt;=10),LOOKUP($A$3,Models!$D$7:$D$9,Models!$I$12:$I$14), IF($U14 &gt; 10,LOOKUP($A$3,Models!$D$7:$D$9,Models!$J$12:$J$14), 0))))), 0)</f>
        <v>0</v>
      </c>
      <c r="Z14" s="14">
        <f>IF($T14=Models!$E$16,IF($U14&lt;1,LOOKUP($A$3,Models!$D$7:$D$9,Models!$F$17:$F$19),IF(AND($U14&gt;=1,$U14&lt;=3),LOOKUP($A$3,Models!$D$7:$D$9,Models!$G$17:$G$19),IF(AND($U14&gt;=4,$U14&lt;=6),LOOKUP($A$3,Models!$D$7:$D$9,Models!$H$17:$H$19), IF(AND($U14&gt;=7,$U14&lt;=10),LOOKUP($A$3,Models!$D$7:$D$9,Models!$I$17:$I$19), IF($U14 &gt; 10,LOOKUP($A$3,Models!$D$7:$D$9,Models!$J$17:$J$19), 0))))), 0)</f>
        <v>0</v>
      </c>
      <c r="AA14" s="14">
        <f>IF($T14=Models!$E$21,IF($U14&lt;1,LOOKUP($A$3,Models!$D$7:$D$9,Models!$F$22:$F$24),IF(AND($U14&gt;=1,$U14&lt;=3),LOOKUP($A$3,Models!$D$7:$D$9,Models!$G$22:$G$24),IF(AND($U14&gt;=4,$U14&lt;=6),LOOKUP($A$3,Models!$D$7:$D$9,Models!$H$22:$H$24), IF(AND($U14&gt;=7,$U14&lt;=10),LOOKUP($A$3,Models!$D$7:$D$9,Models!$I$22:$I$24), IF($U14 &gt; 10,LOOKUP($A$3,Models!$D$7:$D$9,Models!$J$22:$J$24), 0))))), 0)</f>
        <v>0</v>
      </c>
      <c r="AB14" s="14">
        <f>IF($T14=Models!$E$26,IF($U14&lt;1,LOOKUP($A$3,Models!$D$7:$D$9,Models!$F$27:$F$29),IF(AND($U14&gt;=1,$U14&lt;=3),LOOKUP($A$3,Models!$D$7:$D$9,Models!$G$27:$G$29),IF(AND($U14&gt;=4,$U14&lt;=6),LOOKUP($A$3,Models!$D$7:$D$9,Models!$H$27:$H$29), IF(AND($U14&gt;=7,$U14&lt;=10),LOOKUP($A$3,Models!$D$7:$D$9,Models!$I$27:$I$29), IF($U14 &gt; 10,LOOKUP($A$3,Models!$D$7:$D$9,Models!$J$27:$J$29), 0))))), 0)</f>
        <v>0</v>
      </c>
      <c r="AC14" s="14">
        <f>IF($T14=Models!$E$31,IF($U14&lt;1,LOOKUP($A$3,Models!$D$7:$D$9,Models!$F$32:$F$34),IF(AND($U14&gt;=1,$U14&lt;=3),LOOKUP($A$3,Models!$D$7:$D$9,Models!$G$32:$G$34),IF(AND($U14&gt;=4,$U14&lt;=6),LOOKUP($A$3,Models!$D$7:$D$9,Models!$H$32:$H$34), IF(AND($U14&gt;=7,$U14&lt;=10),LOOKUP($A$3,Models!$D$7:$D$9,Models!$I$32:$I$34), IF($U14 &gt; 10,LOOKUP($A$3,Models!$D$7:$D$9,Models!$J$32:$J$34), 0))))), 0)</f>
        <v>0</v>
      </c>
      <c r="AD14" s="14">
        <f>IF($T14=Models!$E$39,IF($U14&lt;1,LOOKUP($A$3,Models!$D$7:$D$9,Models!$F$40:$F$42),IF(AND($U14&gt;=1,$U14&lt;=4),LOOKUP($A$3,Models!$D$7:$D$9,Models!$G$40:$G$42),IF(AND($U14&gt;=5,$U14&lt;=7),LOOKUP($A$3,Models!$D$7:$D$9,Models!$H$40:$H$42), IF($U14 &gt; 7,LOOKUP($A$3,Models!$D$7:$D$9,Models!$I$40:$I$42), 0)))), 0)</f>
        <v>0</v>
      </c>
      <c r="AE14" s="14">
        <f>IF($T14=Models!$E$44,IF($U14&lt;1,LOOKUP($A$3,Models!$D$7:$D$9,Models!$F$45:$F$47),IF(AND($U14&gt;=1,$U14&lt;=4),LOOKUP($A$3,Models!$D$7:$D$9,Models!$G$45:$G$47),IF(AND($U14&gt;=5,$U14&lt;=7),LOOKUP($A$3,Models!$D$7:$D$9,Models!$H$45:$H$47), IF($U14 &gt; 7,LOOKUP($A$3,Models!$D$7:$D$9,Models!$I$45:$I$47), 0)))), 0)</f>
        <v>0</v>
      </c>
      <c r="AF14" s="14">
        <f>IF($T14=Models!$E$49,IF($U14&lt;1,LOOKUP($A$3,Models!$D$7:$D$9,Models!$F$50:$F$52),IF(AND($U14&gt;=1,$U14&lt;=4),LOOKUP($A$3,Models!$D$7:$D$9,Models!$G$50:$G$52),IF(AND($U14&gt;=5,$U14&lt;=7),LOOKUP($A$3,Models!$D$7:$D$9,Models!$H$50:$H$52), IF($U14 &gt; 7,LOOKUP($A$3,Models!$D$7:$D$9,Models!$I$50:$I$52), 0)))), 0)</f>
        <v>0</v>
      </c>
      <c r="AG14" s="14">
        <f>IF($T14=Models!$E$54,IF($U14&lt;1,LOOKUP($A$3,Models!$D$7:$D$9,Models!$F$55:$F$57),IF(AND($U14&gt;=1,$U14&lt;=4),LOOKUP($A$3,Models!$D$7:$D$9,Models!$G$55:$G$57),IF(AND($U14&gt;=5,$U14&lt;=7),LOOKUP($A$3,Models!$D$7:$D$9,Models!$H$55:$H$57), IF($U14 &gt; 7,LOOKUP($A$3,Models!$D$7:$D$9,Models!$I$55:$I$57), 0)))), 0)</f>
        <v>0</v>
      </c>
      <c r="AH14" s="14">
        <f>IF($T14=Models!$E$59,IF($U14&lt;1,LOOKUP($A$3,Models!$D$7:$D$9,Models!$F$60:$F$62),IF(AND($U14&gt;=1,$U14&lt;=4),LOOKUP($A$3,Models!$D$7:$D$9,Models!$G$60:$G$62),IF(AND($U14&gt;=5,$U14&lt;=7),LOOKUP($A$3,Models!$D$7:$D$9,Models!$H$60:$H$62), IF($U14 &gt; 7,LOOKUP($A$3,Models!$D$7:$D$9,Models!$I$60:$I$62), 0)))), 0)</f>
        <v>0</v>
      </c>
    </row>
    <row r="15" spans="1:34">
      <c r="E15" s="4">
        <v>0.11</v>
      </c>
      <c r="I15" t="s">
        <v>37</v>
      </c>
      <c r="J15">
        <v>10</v>
      </c>
      <c r="P15" s="6" t="e">
        <f ca="1">IF(LOOKUP(Beds!A48, Models!$A$4:$A$105, Models!$B$4:$B$105) = "QUEBEC 2", " ", IF(LOOKUP(Beds!A48, Models!$A$4:$A$105, Models!$B$4:$B$105) = "QUEBEC", " ", IF(Beds!B48 = 0, 0, YEAR(NOW())-IF(VALUE(LEFT(Beds!B48,2))&gt;80,CONCATENATE(19,LEFT(Beds!B48,2)),CONCATENATE(20,LEFT(Beds!B48,2))))))</f>
        <v>#N/A</v>
      </c>
      <c r="S15" s="7" t="str">
        <f>LEFT(Beds!A46,4)</f>
        <v/>
      </c>
      <c r="T15" t="str">
        <f>IF(S15 = "", " ", LOOKUP(S15,Models!$A$4:$A$99,Models!$B$4:$B$99))</f>
        <v xml:space="preserve"> </v>
      </c>
      <c r="U15" t="str">
        <f>Beds!C46</f>
        <v/>
      </c>
      <c r="W15">
        <f t="shared" si="0"/>
        <v>0</v>
      </c>
      <c r="X15" s="14">
        <f>IF($T15=Models!$E$6,IF($U15&lt;1,LOOKUP($A$3,Models!$D$7:$D$9,Models!$F$7:$F$9),IF(AND($U15&gt;=1,$U15&lt;=3),LOOKUP($A$3,Models!$D$7:$D$9,Models!$G$7:$G$9),IF(AND($U15&gt;=4,$U15&lt;=6),LOOKUP($A$3,Models!$D$7:$D$9,Models!$H$7:$H$9), IF(AND($U15&gt;=7,$U15&lt;=10),LOOKUP($A$3,Models!$D$7:$D$9,Models!$I$7:$I$9), IF($U15 &gt; 10,LOOKUP($A$3,Models!$D$7:$D$9,Models!$J$7:$J$9), 0))))), 0)</f>
        <v>0</v>
      </c>
      <c r="Y15" s="14">
        <f>IF($T15=Models!$E$11,IF($U15&lt;1,LOOKUP($A$3,Models!$D$7:$D$9,Models!$F$12:$F$14),IF(AND($U15&gt;=1,$U15&lt;=3),LOOKUP($A$3,Models!$D$7:$D$9,Models!$G$12:$G$14),IF(AND($U15&gt;=4,$U15&lt;=6),LOOKUP($A$3,Models!$D$7:$D$9,Models!$H$12:$H$14), IF(AND($U15&gt;=7,$U15&lt;=10),LOOKUP($A$3,Models!$D$7:$D$9,Models!$I$12:$I$14), IF($U15 &gt; 10,LOOKUP($A$3,Models!$D$7:$D$9,Models!$J$12:$J$14), 0))))), 0)</f>
        <v>0</v>
      </c>
      <c r="Z15" s="14">
        <f>IF($T15=Models!$E$16,IF($U15&lt;1,LOOKUP($A$3,Models!$D$7:$D$9,Models!$F$17:$F$19),IF(AND($U15&gt;=1,$U15&lt;=3),LOOKUP($A$3,Models!$D$7:$D$9,Models!$G$17:$G$19),IF(AND($U15&gt;=4,$U15&lt;=6),LOOKUP($A$3,Models!$D$7:$D$9,Models!$H$17:$H$19), IF(AND($U15&gt;=7,$U15&lt;=10),LOOKUP($A$3,Models!$D$7:$D$9,Models!$I$17:$I$19), IF($U15 &gt; 10,LOOKUP($A$3,Models!$D$7:$D$9,Models!$J$17:$J$19), 0))))), 0)</f>
        <v>0</v>
      </c>
      <c r="AA15" s="14">
        <f>IF($T15=Models!$E$21,IF($U15&lt;1,LOOKUP($A$3,Models!$D$7:$D$9,Models!$F$22:$F$24),IF(AND($U15&gt;=1,$U15&lt;=3),LOOKUP($A$3,Models!$D$7:$D$9,Models!$G$22:$G$24),IF(AND($U15&gt;=4,$U15&lt;=6),LOOKUP($A$3,Models!$D$7:$D$9,Models!$H$22:$H$24), IF(AND($U15&gt;=7,$U15&lt;=10),LOOKUP($A$3,Models!$D$7:$D$9,Models!$I$22:$I$24), IF($U15 &gt; 10,LOOKUP($A$3,Models!$D$7:$D$9,Models!$J$22:$J$24), 0))))), 0)</f>
        <v>0</v>
      </c>
      <c r="AB15" s="14">
        <f>IF($T15=Models!$E$26,IF($U15&lt;1,LOOKUP($A$3,Models!$D$7:$D$9,Models!$F$27:$F$29),IF(AND($U15&gt;=1,$U15&lt;=3),LOOKUP($A$3,Models!$D$7:$D$9,Models!$G$27:$G$29),IF(AND($U15&gt;=4,$U15&lt;=6),LOOKUP($A$3,Models!$D$7:$D$9,Models!$H$27:$H$29), IF(AND($U15&gt;=7,$U15&lt;=10),LOOKUP($A$3,Models!$D$7:$D$9,Models!$I$27:$I$29), IF($U15 &gt; 10,LOOKUP($A$3,Models!$D$7:$D$9,Models!$J$27:$J$29), 0))))), 0)</f>
        <v>0</v>
      </c>
      <c r="AC15" s="14">
        <f>IF($T15=Models!$E$31,IF($U15&lt;1,LOOKUP($A$3,Models!$D$7:$D$9,Models!$F$32:$F$34),IF(AND($U15&gt;=1,$U15&lt;=3),LOOKUP($A$3,Models!$D$7:$D$9,Models!$G$32:$G$34),IF(AND($U15&gt;=4,$U15&lt;=6),LOOKUP($A$3,Models!$D$7:$D$9,Models!$H$32:$H$34), IF(AND($U15&gt;=7,$U15&lt;=10),LOOKUP($A$3,Models!$D$7:$D$9,Models!$I$32:$I$34), IF($U15 &gt; 10,LOOKUP($A$3,Models!$D$7:$D$9,Models!$J$32:$J$34), 0))))), 0)</f>
        <v>0</v>
      </c>
      <c r="AD15" s="14">
        <f>IF($T15=Models!$E$39,IF($U15&lt;1,LOOKUP($A$3,Models!$D$7:$D$9,Models!$F$40:$F$42),IF(AND($U15&gt;=1,$U15&lt;=4),LOOKUP($A$3,Models!$D$7:$D$9,Models!$G$40:$G$42),IF(AND($U15&gt;=5,$U15&lt;=7),LOOKUP($A$3,Models!$D$7:$D$9,Models!$H$40:$H$42), IF($U15 &gt; 7,LOOKUP($A$3,Models!$D$7:$D$9,Models!$I$40:$I$42), 0)))), 0)</f>
        <v>0</v>
      </c>
      <c r="AE15" s="14">
        <f>IF($T15=Models!$E$44,IF($U15&lt;1,LOOKUP($A$3,Models!$D$7:$D$9,Models!$F$45:$F$47),IF(AND($U15&gt;=1,$U15&lt;=4),LOOKUP($A$3,Models!$D$7:$D$9,Models!$G$45:$G$47),IF(AND($U15&gt;=5,$U15&lt;=7),LOOKUP($A$3,Models!$D$7:$D$9,Models!$H$45:$H$47), IF($U15 &gt; 7,LOOKUP($A$3,Models!$D$7:$D$9,Models!$I$45:$I$47), 0)))), 0)</f>
        <v>0</v>
      </c>
      <c r="AF15" s="14">
        <f>IF($T15=Models!$E$49,IF($U15&lt;1,LOOKUP($A$3,Models!$D$7:$D$9,Models!$F$50:$F$52),IF(AND($U15&gt;=1,$U15&lt;=4),LOOKUP($A$3,Models!$D$7:$D$9,Models!$G$50:$G$52),IF(AND($U15&gt;=5,$U15&lt;=7),LOOKUP($A$3,Models!$D$7:$D$9,Models!$H$50:$H$52), IF($U15 &gt; 7,LOOKUP($A$3,Models!$D$7:$D$9,Models!$I$50:$I$52), 0)))), 0)</f>
        <v>0</v>
      </c>
      <c r="AG15" s="14">
        <f>IF($T15=Models!$E$54,IF($U15&lt;1,LOOKUP($A$3,Models!$D$7:$D$9,Models!$F$55:$F$57),IF(AND($U15&gt;=1,$U15&lt;=4),LOOKUP($A$3,Models!$D$7:$D$9,Models!$G$55:$G$57),IF(AND($U15&gt;=5,$U15&lt;=7),LOOKUP($A$3,Models!$D$7:$D$9,Models!$H$55:$H$57), IF($U15 &gt; 7,LOOKUP($A$3,Models!$D$7:$D$9,Models!$I$55:$I$57), 0)))), 0)</f>
        <v>0</v>
      </c>
      <c r="AH15" s="14">
        <f>IF($T15=Models!$E$59,IF($U15&lt;1,LOOKUP($A$3,Models!$D$7:$D$9,Models!$F$60:$F$62),IF(AND($U15&gt;=1,$U15&lt;=4),LOOKUP($A$3,Models!$D$7:$D$9,Models!$G$60:$G$62),IF(AND($U15&gt;=5,$U15&lt;=7),LOOKUP($A$3,Models!$D$7:$D$9,Models!$H$60:$H$62), IF($U15 &gt; 7,LOOKUP($A$3,Models!$D$7:$D$9,Models!$I$60:$I$62), 0)))), 0)</f>
        <v>0</v>
      </c>
    </row>
    <row r="16" spans="1:34">
      <c r="E16" s="4">
        <v>0.12</v>
      </c>
      <c r="I16" t="s">
        <v>38</v>
      </c>
      <c r="J16">
        <v>11</v>
      </c>
      <c r="P16" s="6" t="e">
        <f ca="1">IF(LOOKUP(Beds!A49, Models!$A$4:$A$105, Models!$B$4:$B$105) = "QUEBEC 2", " ", IF(LOOKUP(Beds!A49, Models!$A$4:$A$105, Models!$B$4:$B$105) = "QUEBEC", " ", IF(Beds!B49 = 0, 0, YEAR(NOW())-IF(VALUE(LEFT(Beds!B49,2))&gt;80,CONCATENATE(19,LEFT(Beds!B49,2)),CONCATENATE(20,LEFT(Beds!B49,2))))))</f>
        <v>#N/A</v>
      </c>
      <c r="S16" s="7" t="str">
        <f>LEFT(Beds!A47,4)</f>
        <v/>
      </c>
      <c r="T16" t="str">
        <f>IF(S16 = "", " ", LOOKUP(S16,Models!$A$4:$A$99,Models!$B$4:$B$99))</f>
        <v xml:space="preserve"> </v>
      </c>
      <c r="U16" t="str">
        <f>Beds!C47</f>
        <v/>
      </c>
      <c r="W16">
        <f t="shared" si="0"/>
        <v>0</v>
      </c>
      <c r="X16" s="14">
        <f>IF($T16=Models!$E$6,IF($U16&lt;1,LOOKUP($A$3,Models!$D$7:$D$9,Models!$F$7:$F$9),IF(AND($U16&gt;=1,$U16&lt;=3),LOOKUP($A$3,Models!$D$7:$D$9,Models!$G$7:$G$9),IF(AND($U16&gt;=4,$U16&lt;=6),LOOKUP($A$3,Models!$D$7:$D$9,Models!$H$7:$H$9), IF(AND($U16&gt;=7,$U16&lt;=10),LOOKUP($A$3,Models!$D$7:$D$9,Models!$I$7:$I$9), IF($U16 &gt; 10,LOOKUP($A$3,Models!$D$7:$D$9,Models!$J$7:$J$9), 0))))), 0)</f>
        <v>0</v>
      </c>
      <c r="Y16" s="14">
        <f>IF($T16=Models!$E$11,IF($U16&lt;1,LOOKUP($A$3,Models!$D$7:$D$9,Models!$F$12:$F$14),IF(AND($U16&gt;=1,$U16&lt;=3),LOOKUP($A$3,Models!$D$7:$D$9,Models!$G$12:$G$14),IF(AND($U16&gt;=4,$U16&lt;=6),LOOKUP($A$3,Models!$D$7:$D$9,Models!$H$12:$H$14), IF(AND($U16&gt;=7,$U16&lt;=10),LOOKUP($A$3,Models!$D$7:$D$9,Models!$I$12:$I$14), IF($U16 &gt; 10,LOOKUP($A$3,Models!$D$7:$D$9,Models!$J$12:$J$14), 0))))), 0)</f>
        <v>0</v>
      </c>
      <c r="Z16" s="14">
        <f>IF($T16=Models!$E$16,IF($U16&lt;1,LOOKUP($A$3,Models!$D$7:$D$9,Models!$F$17:$F$19),IF(AND($U16&gt;=1,$U16&lt;=3),LOOKUP($A$3,Models!$D$7:$D$9,Models!$G$17:$G$19),IF(AND($U16&gt;=4,$U16&lt;=6),LOOKUP($A$3,Models!$D$7:$D$9,Models!$H$17:$H$19), IF(AND($U16&gt;=7,$U16&lt;=10),LOOKUP($A$3,Models!$D$7:$D$9,Models!$I$17:$I$19), IF($U16 &gt; 10,LOOKUP($A$3,Models!$D$7:$D$9,Models!$J$17:$J$19), 0))))), 0)</f>
        <v>0</v>
      </c>
      <c r="AA16" s="14">
        <f>IF($T16=Models!$E$21,IF($U16&lt;1,LOOKUP($A$3,Models!$D$7:$D$9,Models!$F$22:$F$24),IF(AND($U16&gt;=1,$U16&lt;=3),LOOKUP($A$3,Models!$D$7:$D$9,Models!$G$22:$G$24),IF(AND($U16&gt;=4,$U16&lt;=6),LOOKUP($A$3,Models!$D$7:$D$9,Models!$H$22:$H$24), IF(AND($U16&gt;=7,$U16&lt;=10),LOOKUP($A$3,Models!$D$7:$D$9,Models!$I$22:$I$24), IF($U16 &gt; 10,LOOKUP($A$3,Models!$D$7:$D$9,Models!$J$22:$J$24), 0))))), 0)</f>
        <v>0</v>
      </c>
      <c r="AB16" s="14">
        <f>IF($T16=Models!$E$26,IF($U16&lt;1,LOOKUP($A$3,Models!$D$7:$D$9,Models!$F$27:$F$29),IF(AND($U16&gt;=1,$U16&lt;=3),LOOKUP($A$3,Models!$D$7:$D$9,Models!$G$27:$G$29),IF(AND($U16&gt;=4,$U16&lt;=6),LOOKUP($A$3,Models!$D$7:$D$9,Models!$H$27:$H$29), IF(AND($U16&gt;=7,$U16&lt;=10),LOOKUP($A$3,Models!$D$7:$D$9,Models!$I$27:$I$29), IF($U16 &gt; 10,LOOKUP($A$3,Models!$D$7:$D$9,Models!$J$27:$J$29), 0))))), 0)</f>
        <v>0</v>
      </c>
      <c r="AC16" s="14">
        <f>IF($T16=Models!$E$31,IF($U16&lt;1,LOOKUP($A$3,Models!$D$7:$D$9,Models!$F$32:$F$34),IF(AND($U16&gt;=1,$U16&lt;=3),LOOKUP($A$3,Models!$D$7:$D$9,Models!$G$32:$G$34),IF(AND($U16&gt;=4,$U16&lt;=6),LOOKUP($A$3,Models!$D$7:$D$9,Models!$H$32:$H$34), IF(AND($U16&gt;=7,$U16&lt;=10),LOOKUP($A$3,Models!$D$7:$D$9,Models!$I$32:$I$34), IF($U16 &gt; 10,LOOKUP($A$3,Models!$D$7:$D$9,Models!$J$32:$J$34), 0))))), 0)</f>
        <v>0</v>
      </c>
      <c r="AD16" s="14">
        <f>IF($T16=Models!$E$39,IF($U16&lt;1,LOOKUP($A$3,Models!$D$7:$D$9,Models!$F$40:$F$42),IF(AND($U16&gt;=1,$U16&lt;=4),LOOKUP($A$3,Models!$D$7:$D$9,Models!$G$40:$G$42),IF(AND($U16&gt;=5,$U16&lt;=7),LOOKUP($A$3,Models!$D$7:$D$9,Models!$H$40:$H$42), IF($U16 &gt; 7,LOOKUP($A$3,Models!$D$7:$D$9,Models!$I$40:$I$42), 0)))), 0)</f>
        <v>0</v>
      </c>
      <c r="AE16" s="14">
        <f>IF($T16=Models!$E$44,IF($U16&lt;1,LOOKUP($A$3,Models!$D$7:$D$9,Models!$F$45:$F$47),IF(AND($U16&gt;=1,$U16&lt;=4),LOOKUP($A$3,Models!$D$7:$D$9,Models!$G$45:$G$47),IF(AND($U16&gt;=5,$U16&lt;=7),LOOKUP($A$3,Models!$D$7:$D$9,Models!$H$45:$H$47), IF($U16 &gt; 7,LOOKUP($A$3,Models!$D$7:$D$9,Models!$I$45:$I$47), 0)))), 0)</f>
        <v>0</v>
      </c>
      <c r="AF16" s="14">
        <f>IF($T16=Models!$E$49,IF($U16&lt;1,LOOKUP($A$3,Models!$D$7:$D$9,Models!$F$50:$F$52),IF(AND($U16&gt;=1,$U16&lt;=4),LOOKUP($A$3,Models!$D$7:$D$9,Models!$G$50:$G$52),IF(AND($U16&gt;=5,$U16&lt;=7),LOOKUP($A$3,Models!$D$7:$D$9,Models!$H$50:$H$52), IF($U16 &gt; 7,LOOKUP($A$3,Models!$D$7:$D$9,Models!$I$50:$I$52), 0)))), 0)</f>
        <v>0</v>
      </c>
      <c r="AG16" s="14">
        <f>IF($T16=Models!$E$54,IF($U16&lt;1,LOOKUP($A$3,Models!$D$7:$D$9,Models!$F$55:$F$57),IF(AND($U16&gt;=1,$U16&lt;=4),LOOKUP($A$3,Models!$D$7:$D$9,Models!$G$55:$G$57),IF(AND($U16&gt;=5,$U16&lt;=7),LOOKUP($A$3,Models!$D$7:$D$9,Models!$H$55:$H$57), IF($U16 &gt; 7,LOOKUP($A$3,Models!$D$7:$D$9,Models!$I$55:$I$57), 0)))), 0)</f>
        <v>0</v>
      </c>
      <c r="AH16" s="14">
        <f>IF($T16=Models!$E$59,IF($U16&lt;1,LOOKUP($A$3,Models!$D$7:$D$9,Models!$F$60:$F$62),IF(AND($U16&gt;=1,$U16&lt;=4),LOOKUP($A$3,Models!$D$7:$D$9,Models!$G$60:$G$62),IF(AND($U16&gt;=5,$U16&lt;=7),LOOKUP($A$3,Models!$D$7:$D$9,Models!$H$60:$H$62), IF($U16 &gt; 7,LOOKUP($A$3,Models!$D$7:$D$9,Models!$I$60:$I$62), 0)))), 0)</f>
        <v>0</v>
      </c>
    </row>
    <row r="17" spans="5:34">
      <c r="E17" s="4">
        <v>0.13</v>
      </c>
      <c r="I17" t="s">
        <v>39</v>
      </c>
      <c r="J17">
        <v>12</v>
      </c>
      <c r="P17" s="6" t="e">
        <f ca="1">IF(LOOKUP(Beds!A50, Models!$A$4:$A$105, Models!$B$4:$B$105) = "QUEBEC 2", " ", IF(LOOKUP(Beds!A50, Models!$A$4:$A$105, Models!$B$4:$B$105) = "QUEBEC", " ", IF(Beds!B50 = 0, 0, YEAR(NOW())-IF(VALUE(LEFT(Beds!B50,2))&gt;80,CONCATENATE(19,LEFT(Beds!B50,2)),CONCATENATE(20,LEFT(Beds!B50,2))))))</f>
        <v>#N/A</v>
      </c>
      <c r="S17" s="7" t="str">
        <f>LEFT(Beds!A48,4)</f>
        <v/>
      </c>
      <c r="T17" t="str">
        <f>IF(S17 = "", " ", LOOKUP(S17,Models!$A$4:$A$99,Models!$B$4:$B$99))</f>
        <v xml:space="preserve"> </v>
      </c>
      <c r="U17" t="str">
        <f>Beds!C48</f>
        <v/>
      </c>
      <c r="W17">
        <f t="shared" si="0"/>
        <v>0</v>
      </c>
      <c r="X17" s="14">
        <f>IF($T17=Models!$E$6,IF($U17&lt;1,LOOKUP($A$3,Models!$D$7:$D$9,Models!$F$7:$F$9),IF(AND($U17&gt;=1,$U17&lt;=3),LOOKUP($A$3,Models!$D$7:$D$9,Models!$G$7:$G$9),IF(AND($U17&gt;=4,$U17&lt;=6),LOOKUP($A$3,Models!$D$7:$D$9,Models!$H$7:$H$9), IF(AND($U17&gt;=7,$U17&lt;=10),LOOKUP($A$3,Models!$D$7:$D$9,Models!$I$7:$I$9), IF($U17 &gt; 10,LOOKUP($A$3,Models!$D$7:$D$9,Models!$J$7:$J$9), 0))))), 0)</f>
        <v>0</v>
      </c>
      <c r="Y17" s="14">
        <f>IF($T17=Models!$E$11,IF($U17&lt;1,LOOKUP($A$3,Models!$D$7:$D$9,Models!$F$12:$F$14),IF(AND($U17&gt;=1,$U17&lt;=3),LOOKUP($A$3,Models!$D$7:$D$9,Models!$G$12:$G$14),IF(AND($U17&gt;=4,$U17&lt;=6),LOOKUP($A$3,Models!$D$7:$D$9,Models!$H$12:$H$14), IF(AND($U17&gt;=7,$U17&lt;=10),LOOKUP($A$3,Models!$D$7:$D$9,Models!$I$12:$I$14), IF($U17 &gt; 10,LOOKUP($A$3,Models!$D$7:$D$9,Models!$J$12:$J$14), 0))))), 0)</f>
        <v>0</v>
      </c>
      <c r="Z17" s="14">
        <f>IF($T17=Models!$E$16,IF($U17&lt;1,LOOKUP($A$3,Models!$D$7:$D$9,Models!$F$17:$F$19),IF(AND($U17&gt;=1,$U17&lt;=3),LOOKUP($A$3,Models!$D$7:$D$9,Models!$G$17:$G$19),IF(AND($U17&gt;=4,$U17&lt;=6),LOOKUP($A$3,Models!$D$7:$D$9,Models!$H$17:$H$19), IF(AND($U17&gt;=7,$U17&lt;=10),LOOKUP($A$3,Models!$D$7:$D$9,Models!$I$17:$I$19), IF($U17 &gt; 10,LOOKUP($A$3,Models!$D$7:$D$9,Models!$J$17:$J$19), 0))))), 0)</f>
        <v>0</v>
      </c>
      <c r="AA17" s="14">
        <f>IF($T17=Models!$E$21,IF($U17&lt;1,LOOKUP($A$3,Models!$D$7:$D$9,Models!$F$22:$F$24),IF(AND($U17&gt;=1,$U17&lt;=3),LOOKUP($A$3,Models!$D$7:$D$9,Models!$G$22:$G$24),IF(AND($U17&gt;=4,$U17&lt;=6),LOOKUP($A$3,Models!$D$7:$D$9,Models!$H$22:$H$24), IF(AND($U17&gt;=7,$U17&lt;=10),LOOKUP($A$3,Models!$D$7:$D$9,Models!$I$22:$I$24), IF($U17 &gt; 10,LOOKUP($A$3,Models!$D$7:$D$9,Models!$J$22:$J$24), 0))))), 0)</f>
        <v>0</v>
      </c>
      <c r="AB17" s="14">
        <f>IF($T17=Models!$E$26,IF($U17&lt;1,LOOKUP($A$3,Models!$D$7:$D$9,Models!$F$27:$F$29),IF(AND($U17&gt;=1,$U17&lt;=3),LOOKUP($A$3,Models!$D$7:$D$9,Models!$G$27:$G$29),IF(AND($U17&gt;=4,$U17&lt;=6),LOOKUP($A$3,Models!$D$7:$D$9,Models!$H$27:$H$29), IF(AND($U17&gt;=7,$U17&lt;=10),LOOKUP($A$3,Models!$D$7:$D$9,Models!$I$27:$I$29), IF($U17 &gt; 10,LOOKUP($A$3,Models!$D$7:$D$9,Models!$J$27:$J$29), 0))))), 0)</f>
        <v>0</v>
      </c>
      <c r="AC17" s="14">
        <f>IF($T17=Models!$E$31,IF($U17&lt;1,LOOKUP($A$3,Models!$D$7:$D$9,Models!$F$32:$F$34),IF(AND($U17&gt;=1,$U17&lt;=3),LOOKUP($A$3,Models!$D$7:$D$9,Models!$G$32:$G$34),IF(AND($U17&gt;=4,$U17&lt;=6),LOOKUP($A$3,Models!$D$7:$D$9,Models!$H$32:$H$34), IF(AND($U17&gt;=7,$U17&lt;=10),LOOKUP($A$3,Models!$D$7:$D$9,Models!$I$32:$I$34), IF($U17 &gt; 10,LOOKUP($A$3,Models!$D$7:$D$9,Models!$J$32:$J$34), 0))))), 0)</f>
        <v>0</v>
      </c>
      <c r="AD17" s="14">
        <f>IF($T17=Models!$E$39,IF($U17&lt;1,LOOKUP($A$3,Models!$D$7:$D$9,Models!$F$40:$F$42),IF(AND($U17&gt;=1,$U17&lt;=4),LOOKUP($A$3,Models!$D$7:$D$9,Models!$G$40:$G$42),IF(AND($U17&gt;=5,$U17&lt;=7),LOOKUP($A$3,Models!$D$7:$D$9,Models!$H$40:$H$42), IF($U17 &gt; 7,LOOKUP($A$3,Models!$D$7:$D$9,Models!$I$40:$I$42), 0)))), 0)</f>
        <v>0</v>
      </c>
      <c r="AE17" s="14">
        <f>IF($T17=Models!$E$44,IF($U17&lt;1,LOOKUP($A$3,Models!$D$7:$D$9,Models!$F$45:$F$47),IF(AND($U17&gt;=1,$U17&lt;=4),LOOKUP($A$3,Models!$D$7:$D$9,Models!$G$45:$G$47),IF(AND($U17&gt;=5,$U17&lt;=7),LOOKUP($A$3,Models!$D$7:$D$9,Models!$H$45:$H$47), IF($U17 &gt; 7,LOOKUP($A$3,Models!$D$7:$D$9,Models!$I$45:$I$47), 0)))), 0)</f>
        <v>0</v>
      </c>
      <c r="AF17" s="14">
        <f>IF($T17=Models!$E$49,IF($U17&lt;1,LOOKUP($A$3,Models!$D$7:$D$9,Models!$F$50:$F$52),IF(AND($U17&gt;=1,$U17&lt;=4),LOOKUP($A$3,Models!$D$7:$D$9,Models!$G$50:$G$52),IF(AND($U17&gt;=5,$U17&lt;=7),LOOKUP($A$3,Models!$D$7:$D$9,Models!$H$50:$H$52), IF($U17 &gt; 7,LOOKUP($A$3,Models!$D$7:$D$9,Models!$I$50:$I$52), 0)))), 0)</f>
        <v>0</v>
      </c>
      <c r="AG17" s="14">
        <f>IF($T17=Models!$E$54,IF($U17&lt;1,LOOKUP($A$3,Models!$D$7:$D$9,Models!$F$55:$F$57),IF(AND($U17&gt;=1,$U17&lt;=4),LOOKUP($A$3,Models!$D$7:$D$9,Models!$G$55:$G$57),IF(AND($U17&gt;=5,$U17&lt;=7),LOOKUP($A$3,Models!$D$7:$D$9,Models!$H$55:$H$57), IF($U17 &gt; 7,LOOKUP($A$3,Models!$D$7:$D$9,Models!$I$55:$I$57), 0)))), 0)</f>
        <v>0</v>
      </c>
      <c r="AH17" s="14">
        <f>IF($T17=Models!$E$59,IF($U17&lt;1,LOOKUP($A$3,Models!$D$7:$D$9,Models!$F$60:$F$62),IF(AND($U17&gt;=1,$U17&lt;=4),LOOKUP($A$3,Models!$D$7:$D$9,Models!$G$60:$G$62),IF(AND($U17&gt;=5,$U17&lt;=7),LOOKUP($A$3,Models!$D$7:$D$9,Models!$H$60:$H$62), IF($U17 &gt; 7,LOOKUP($A$3,Models!$D$7:$D$9,Models!$I$60:$I$62), 0)))), 0)</f>
        <v>0</v>
      </c>
    </row>
    <row r="18" spans="5:34">
      <c r="E18" s="4">
        <v>0.14000000000000001</v>
      </c>
      <c r="J18">
        <v>13</v>
      </c>
      <c r="P18" s="6" t="e">
        <f ca="1">IF(LOOKUP(Beds!A51, Models!$A$4:$A$105, Models!$B$4:$B$105) = "QUEBEC 2", " ", IF(LOOKUP(Beds!A51, Models!$A$4:$A$105, Models!$B$4:$B$105) = "QUEBEC", " ", IF(Beds!B51 = 0, 0, YEAR(NOW())-IF(VALUE(LEFT(Beds!B51,2))&gt;80,CONCATENATE(19,LEFT(Beds!B51,2)),CONCATENATE(20,LEFT(Beds!B51,2))))))</f>
        <v>#N/A</v>
      </c>
      <c r="S18" s="7" t="str">
        <f>LEFT(Beds!A49,4)</f>
        <v/>
      </c>
      <c r="T18" t="str">
        <f>IF(S18 = "", " ", LOOKUP(S18,Models!$A$4:$A$99,Models!$B$4:$B$99))</f>
        <v xml:space="preserve"> </v>
      </c>
      <c r="U18" t="str">
        <f>Beds!C49</f>
        <v/>
      </c>
      <c r="W18">
        <f t="shared" si="0"/>
        <v>0</v>
      </c>
      <c r="X18" s="14">
        <f>IF($T18=Models!$E$6,IF($U18&lt;1,LOOKUP($A$3,Models!$D$7:$D$9,Models!$F$7:$F$9),IF(AND($U18&gt;=1,$U18&lt;=3),LOOKUP($A$3,Models!$D$7:$D$9,Models!$G$7:$G$9),IF(AND($U18&gt;=4,$U18&lt;=6),LOOKUP($A$3,Models!$D$7:$D$9,Models!$H$7:$H$9), IF(AND($U18&gt;=7,$U18&lt;=10),LOOKUP($A$3,Models!$D$7:$D$9,Models!$I$7:$I$9), IF($U18 &gt; 10,LOOKUP($A$3,Models!$D$7:$D$9,Models!$J$7:$J$9), 0))))), 0)</f>
        <v>0</v>
      </c>
      <c r="Y18" s="14">
        <f>IF($T18=Models!$E$11,IF($U18&lt;1,LOOKUP($A$3,Models!$D$7:$D$9,Models!$F$12:$F$14),IF(AND($U18&gt;=1,$U18&lt;=3),LOOKUP($A$3,Models!$D$7:$D$9,Models!$G$12:$G$14),IF(AND($U18&gt;=4,$U18&lt;=6),LOOKUP($A$3,Models!$D$7:$D$9,Models!$H$12:$H$14), IF(AND($U18&gt;=7,$U18&lt;=10),LOOKUP($A$3,Models!$D$7:$D$9,Models!$I$12:$I$14), IF($U18 &gt; 10,LOOKUP($A$3,Models!$D$7:$D$9,Models!$J$12:$J$14), 0))))), 0)</f>
        <v>0</v>
      </c>
      <c r="Z18" s="14">
        <f>IF($T18=Models!$E$16,IF($U18&lt;1,LOOKUP($A$3,Models!$D$7:$D$9,Models!$F$17:$F$19),IF(AND($U18&gt;=1,$U18&lt;=3),LOOKUP($A$3,Models!$D$7:$D$9,Models!$G$17:$G$19),IF(AND($U18&gt;=4,$U18&lt;=6),LOOKUP($A$3,Models!$D$7:$D$9,Models!$H$17:$H$19), IF(AND($U18&gt;=7,$U18&lt;=10),LOOKUP($A$3,Models!$D$7:$D$9,Models!$I$17:$I$19), IF($U18 &gt; 10,LOOKUP($A$3,Models!$D$7:$D$9,Models!$J$17:$J$19), 0))))), 0)</f>
        <v>0</v>
      </c>
      <c r="AA18" s="14">
        <f>IF($T18=Models!$E$21,IF($U18&lt;1,LOOKUP($A$3,Models!$D$7:$D$9,Models!$F$22:$F$24),IF(AND($U18&gt;=1,$U18&lt;=3),LOOKUP($A$3,Models!$D$7:$D$9,Models!$G$22:$G$24),IF(AND($U18&gt;=4,$U18&lt;=6),LOOKUP($A$3,Models!$D$7:$D$9,Models!$H$22:$H$24), IF(AND($U18&gt;=7,$U18&lt;=10),LOOKUP($A$3,Models!$D$7:$D$9,Models!$I$22:$I$24), IF($U18 &gt; 10,LOOKUP($A$3,Models!$D$7:$D$9,Models!$J$22:$J$24), 0))))), 0)</f>
        <v>0</v>
      </c>
      <c r="AB18" s="14">
        <f>IF($T18=Models!$E$26,IF($U18&lt;1,LOOKUP($A$3,Models!$D$7:$D$9,Models!$F$27:$F$29),IF(AND($U18&gt;=1,$U18&lt;=3),LOOKUP($A$3,Models!$D$7:$D$9,Models!$G$27:$G$29),IF(AND($U18&gt;=4,$U18&lt;=6),LOOKUP($A$3,Models!$D$7:$D$9,Models!$H$27:$H$29), IF(AND($U18&gt;=7,$U18&lt;=10),LOOKUP($A$3,Models!$D$7:$D$9,Models!$I$27:$I$29), IF($U18 &gt; 10,LOOKUP($A$3,Models!$D$7:$D$9,Models!$J$27:$J$29), 0))))), 0)</f>
        <v>0</v>
      </c>
      <c r="AC18" s="14">
        <f>IF($T18=Models!$E$31,IF($U18&lt;1,LOOKUP($A$3,Models!$D$7:$D$9,Models!$F$32:$F$34),IF(AND($U18&gt;=1,$U18&lt;=3),LOOKUP($A$3,Models!$D$7:$D$9,Models!$G$32:$G$34),IF(AND($U18&gt;=4,$U18&lt;=6),LOOKUP($A$3,Models!$D$7:$D$9,Models!$H$32:$H$34), IF(AND($U18&gt;=7,$U18&lt;=10),LOOKUP($A$3,Models!$D$7:$D$9,Models!$I$32:$I$34), IF($U18 &gt; 10,LOOKUP($A$3,Models!$D$7:$D$9,Models!$J$32:$J$34), 0))))), 0)</f>
        <v>0</v>
      </c>
      <c r="AD18" s="14">
        <f>IF($T18=Models!$E$39,IF($U18&lt;1,LOOKUP($A$3,Models!$D$7:$D$9,Models!$F$40:$F$42),IF(AND($U18&gt;=1,$U18&lt;=4),LOOKUP($A$3,Models!$D$7:$D$9,Models!$G$40:$G$42),IF(AND($U18&gt;=5,$U18&lt;=7),LOOKUP($A$3,Models!$D$7:$D$9,Models!$H$40:$H$42), IF($U18 &gt; 7,LOOKUP($A$3,Models!$D$7:$D$9,Models!$I$40:$I$42), 0)))), 0)</f>
        <v>0</v>
      </c>
      <c r="AE18" s="14">
        <f>IF($T18=Models!$E$44,IF($U18&lt;1,LOOKUP($A$3,Models!$D$7:$D$9,Models!$F$45:$F$47),IF(AND($U18&gt;=1,$U18&lt;=4),LOOKUP($A$3,Models!$D$7:$D$9,Models!$G$45:$G$47),IF(AND($U18&gt;=5,$U18&lt;=7),LOOKUP($A$3,Models!$D$7:$D$9,Models!$H$45:$H$47), IF($U18 &gt; 7,LOOKUP($A$3,Models!$D$7:$D$9,Models!$I$45:$I$47), 0)))), 0)</f>
        <v>0</v>
      </c>
      <c r="AF18" s="14">
        <f>IF($T18=Models!$E$49,IF($U18&lt;1,LOOKUP($A$3,Models!$D$7:$D$9,Models!$F$50:$F$52),IF(AND($U18&gt;=1,$U18&lt;=4),LOOKUP($A$3,Models!$D$7:$D$9,Models!$G$50:$G$52),IF(AND($U18&gt;=5,$U18&lt;=7),LOOKUP($A$3,Models!$D$7:$D$9,Models!$H$50:$H$52), IF($U18 &gt; 7,LOOKUP($A$3,Models!$D$7:$D$9,Models!$I$50:$I$52), 0)))), 0)</f>
        <v>0</v>
      </c>
      <c r="AG18" s="14">
        <f>IF($T18=Models!$E$54,IF($U18&lt;1,LOOKUP($A$3,Models!$D$7:$D$9,Models!$F$55:$F$57),IF(AND($U18&gt;=1,$U18&lt;=4),LOOKUP($A$3,Models!$D$7:$D$9,Models!$G$55:$G$57),IF(AND($U18&gt;=5,$U18&lt;=7),LOOKUP($A$3,Models!$D$7:$D$9,Models!$H$55:$H$57), IF($U18 &gt; 7,LOOKUP($A$3,Models!$D$7:$D$9,Models!$I$55:$I$57), 0)))), 0)</f>
        <v>0</v>
      </c>
      <c r="AH18" s="14">
        <f>IF($T18=Models!$E$59,IF($U18&lt;1,LOOKUP($A$3,Models!$D$7:$D$9,Models!$F$60:$F$62),IF(AND($U18&gt;=1,$U18&lt;=4),LOOKUP($A$3,Models!$D$7:$D$9,Models!$G$60:$G$62),IF(AND($U18&gt;=5,$U18&lt;=7),LOOKUP($A$3,Models!$D$7:$D$9,Models!$H$60:$H$62), IF($U18 &gt; 7,LOOKUP($A$3,Models!$D$7:$D$9,Models!$I$60:$I$62), 0)))), 0)</f>
        <v>0</v>
      </c>
    </row>
    <row r="19" spans="5:34">
      <c r="E19" s="4">
        <v>0.15</v>
      </c>
      <c r="J19">
        <v>14</v>
      </c>
      <c r="P19" s="6" t="e">
        <f ca="1">IF(LOOKUP(Beds!A52, Models!$A$4:$A$105, Models!$B$4:$B$105) = "QUEBEC 2", " ", IF(LOOKUP(Beds!A52, Models!$A$4:$A$105, Models!$B$4:$B$105) = "QUEBEC", " ", IF(Beds!B52 = 0, 0, YEAR(NOW())-IF(VALUE(LEFT(Beds!B52,2))&gt;80,CONCATENATE(19,LEFT(Beds!B52,2)),CONCATENATE(20,LEFT(Beds!B52,2))))))</f>
        <v>#N/A</v>
      </c>
      <c r="S19" s="7" t="str">
        <f>LEFT(Beds!A50,4)</f>
        <v/>
      </c>
      <c r="T19" t="str">
        <f>IF(S19 = "", " ", LOOKUP(S19,Models!$A$4:$A$99,Models!$B$4:$B$99))</f>
        <v xml:space="preserve"> </v>
      </c>
      <c r="U19" t="str">
        <f>Beds!C50</f>
        <v/>
      </c>
      <c r="W19">
        <f t="shared" si="0"/>
        <v>0</v>
      </c>
      <c r="X19" s="14">
        <f>IF($T19=Models!$E$6,IF($U19&lt;1,LOOKUP($A$3,Models!$D$7:$D$9,Models!$F$7:$F$9),IF(AND($U19&gt;=1,$U19&lt;=3),LOOKUP($A$3,Models!$D$7:$D$9,Models!$G$7:$G$9),IF(AND($U19&gt;=4,$U19&lt;=6),LOOKUP($A$3,Models!$D$7:$D$9,Models!$H$7:$H$9), IF(AND($U19&gt;=7,$U19&lt;=10),LOOKUP($A$3,Models!$D$7:$D$9,Models!$I$7:$I$9), IF($U19 &gt; 10,LOOKUP($A$3,Models!$D$7:$D$9,Models!$J$7:$J$9), 0))))), 0)</f>
        <v>0</v>
      </c>
      <c r="Y19" s="14">
        <f>IF($T19=Models!$E$11,IF($U19&lt;1,LOOKUP($A$3,Models!$D$7:$D$9,Models!$F$12:$F$14),IF(AND($U19&gt;=1,$U19&lt;=3),LOOKUP($A$3,Models!$D$7:$D$9,Models!$G$12:$G$14),IF(AND($U19&gt;=4,$U19&lt;=6),LOOKUP($A$3,Models!$D$7:$D$9,Models!$H$12:$H$14), IF(AND($U19&gt;=7,$U19&lt;=10),LOOKUP($A$3,Models!$D$7:$D$9,Models!$I$12:$I$14), IF($U19 &gt; 10,LOOKUP($A$3,Models!$D$7:$D$9,Models!$J$12:$J$14), 0))))), 0)</f>
        <v>0</v>
      </c>
      <c r="Z19" s="14">
        <f>IF($T19=Models!$E$16,IF($U19&lt;1,LOOKUP($A$3,Models!$D$7:$D$9,Models!$F$17:$F$19),IF(AND($U19&gt;=1,$U19&lt;=3),LOOKUP($A$3,Models!$D$7:$D$9,Models!$G$17:$G$19),IF(AND($U19&gt;=4,$U19&lt;=6),LOOKUP($A$3,Models!$D$7:$D$9,Models!$H$17:$H$19), IF(AND($U19&gt;=7,$U19&lt;=10),LOOKUP($A$3,Models!$D$7:$D$9,Models!$I$17:$I$19), IF($U19 &gt; 10,LOOKUP($A$3,Models!$D$7:$D$9,Models!$J$17:$J$19), 0))))), 0)</f>
        <v>0</v>
      </c>
      <c r="AA19" s="14">
        <f>IF($T19=Models!$E$21,IF($U19&lt;1,LOOKUP($A$3,Models!$D$7:$D$9,Models!$F$22:$F$24),IF(AND($U19&gt;=1,$U19&lt;=3),LOOKUP($A$3,Models!$D$7:$D$9,Models!$G$22:$G$24),IF(AND($U19&gt;=4,$U19&lt;=6),LOOKUP($A$3,Models!$D$7:$D$9,Models!$H$22:$H$24), IF(AND($U19&gt;=7,$U19&lt;=10),LOOKUP($A$3,Models!$D$7:$D$9,Models!$I$22:$I$24), IF($U19 &gt; 10,LOOKUP($A$3,Models!$D$7:$D$9,Models!$J$22:$J$24), 0))))), 0)</f>
        <v>0</v>
      </c>
      <c r="AB19" s="14">
        <f>IF($T19=Models!$E$26,IF($U19&lt;1,LOOKUP($A$3,Models!$D$7:$D$9,Models!$F$27:$F$29),IF(AND($U19&gt;=1,$U19&lt;=3),LOOKUP($A$3,Models!$D$7:$D$9,Models!$G$27:$G$29),IF(AND($U19&gt;=4,$U19&lt;=6),LOOKUP($A$3,Models!$D$7:$D$9,Models!$H$27:$H$29), IF(AND($U19&gt;=7,$U19&lt;=10),LOOKUP($A$3,Models!$D$7:$D$9,Models!$I$27:$I$29), IF($U19 &gt; 10,LOOKUP($A$3,Models!$D$7:$D$9,Models!$J$27:$J$29), 0))))), 0)</f>
        <v>0</v>
      </c>
      <c r="AC19" s="14">
        <f>IF($T19=Models!$E$31,IF($U19&lt;1,LOOKUP($A$3,Models!$D$7:$D$9,Models!$F$32:$F$34),IF(AND($U19&gt;=1,$U19&lt;=3),LOOKUP($A$3,Models!$D$7:$D$9,Models!$G$32:$G$34),IF(AND($U19&gt;=4,$U19&lt;=6),LOOKUP($A$3,Models!$D$7:$D$9,Models!$H$32:$H$34), IF(AND($U19&gt;=7,$U19&lt;=10),LOOKUP($A$3,Models!$D$7:$D$9,Models!$I$32:$I$34), IF($U19 &gt; 10,LOOKUP($A$3,Models!$D$7:$D$9,Models!$J$32:$J$34), 0))))), 0)</f>
        <v>0</v>
      </c>
      <c r="AD19" s="14">
        <f>IF($T19=Models!$E$39,IF($U19&lt;1,LOOKUP($A$3,Models!$D$7:$D$9,Models!$F$40:$F$42),IF(AND($U19&gt;=1,$U19&lt;=4),LOOKUP($A$3,Models!$D$7:$D$9,Models!$G$40:$G$42),IF(AND($U19&gt;=5,$U19&lt;=7),LOOKUP($A$3,Models!$D$7:$D$9,Models!$H$40:$H$42), IF($U19 &gt; 7,LOOKUP($A$3,Models!$D$7:$D$9,Models!$I$40:$I$42), 0)))), 0)</f>
        <v>0</v>
      </c>
      <c r="AE19" s="14">
        <f>IF($T19=Models!$E$44,IF($U19&lt;1,LOOKUP($A$3,Models!$D$7:$D$9,Models!$F$45:$F$47),IF(AND($U19&gt;=1,$U19&lt;=4),LOOKUP($A$3,Models!$D$7:$D$9,Models!$G$45:$G$47),IF(AND($U19&gt;=5,$U19&lt;=7),LOOKUP($A$3,Models!$D$7:$D$9,Models!$H$45:$H$47), IF($U19 &gt; 7,LOOKUP($A$3,Models!$D$7:$D$9,Models!$I$45:$I$47), 0)))), 0)</f>
        <v>0</v>
      </c>
      <c r="AF19" s="14">
        <f>IF($T19=Models!$E$49,IF($U19&lt;1,LOOKUP($A$3,Models!$D$7:$D$9,Models!$F$50:$F$52),IF(AND($U19&gt;=1,$U19&lt;=4),LOOKUP($A$3,Models!$D$7:$D$9,Models!$G$50:$G$52),IF(AND($U19&gt;=5,$U19&lt;=7),LOOKUP($A$3,Models!$D$7:$D$9,Models!$H$50:$H$52), IF($U19 &gt; 7,LOOKUP($A$3,Models!$D$7:$D$9,Models!$I$50:$I$52), 0)))), 0)</f>
        <v>0</v>
      </c>
      <c r="AG19" s="14">
        <f>IF($T19=Models!$E$54,IF($U19&lt;1,LOOKUP($A$3,Models!$D$7:$D$9,Models!$F$55:$F$57),IF(AND($U19&gt;=1,$U19&lt;=4),LOOKUP($A$3,Models!$D$7:$D$9,Models!$G$55:$G$57),IF(AND($U19&gt;=5,$U19&lt;=7),LOOKUP($A$3,Models!$D$7:$D$9,Models!$H$55:$H$57), IF($U19 &gt; 7,LOOKUP($A$3,Models!$D$7:$D$9,Models!$I$55:$I$57), 0)))), 0)</f>
        <v>0</v>
      </c>
      <c r="AH19" s="14">
        <f>IF($T19=Models!$E$59,IF($U19&lt;1,LOOKUP($A$3,Models!$D$7:$D$9,Models!$F$60:$F$62),IF(AND($U19&gt;=1,$U19&lt;=4),LOOKUP($A$3,Models!$D$7:$D$9,Models!$G$60:$G$62),IF(AND($U19&gt;=5,$U19&lt;=7),LOOKUP($A$3,Models!$D$7:$D$9,Models!$H$60:$H$62), IF($U19 &gt; 7,LOOKUP($A$3,Models!$D$7:$D$9,Models!$I$60:$I$62), 0)))), 0)</f>
        <v>0</v>
      </c>
    </row>
    <row r="20" spans="5:34">
      <c r="E20" s="4">
        <v>0.16</v>
      </c>
      <c r="J20">
        <v>15</v>
      </c>
      <c r="P20" s="6" t="e">
        <f ca="1">IF(LOOKUP(Beds!A53, Models!$A$4:$A$105, Models!$B$4:$B$105) = "QUEBEC 2", " ", IF(LOOKUP(Beds!A53, Models!$A$4:$A$105, Models!$B$4:$B$105) = "QUEBEC", " ", IF(Beds!B53 = 0, 0, YEAR(NOW())-IF(VALUE(LEFT(Beds!B53,2))&gt;80,CONCATENATE(19,LEFT(Beds!B53,2)),CONCATENATE(20,LEFT(Beds!B53,2))))))</f>
        <v>#N/A</v>
      </c>
      <c r="S20" s="7" t="str">
        <f>LEFT(Beds!A51,4)</f>
        <v/>
      </c>
      <c r="T20" t="str">
        <f>IF(S20 = "", " ", LOOKUP(S20,Models!$A$4:$A$99,Models!$B$4:$B$99))</f>
        <v xml:space="preserve"> </v>
      </c>
      <c r="U20" t="str">
        <f>Beds!C51</f>
        <v/>
      </c>
      <c r="W20">
        <f t="shared" si="0"/>
        <v>0</v>
      </c>
      <c r="X20" s="14">
        <f>IF($T20=Models!$E$6,IF($U20&lt;1,LOOKUP($A$3,Models!$D$7:$D$9,Models!$F$7:$F$9),IF(AND($U20&gt;=1,$U20&lt;=3),LOOKUP($A$3,Models!$D$7:$D$9,Models!$G$7:$G$9),IF(AND($U20&gt;=4,$U20&lt;=6),LOOKUP($A$3,Models!$D$7:$D$9,Models!$H$7:$H$9), IF(AND($U20&gt;=7,$U20&lt;=10),LOOKUP($A$3,Models!$D$7:$D$9,Models!$I$7:$I$9), IF($U20 &gt; 10,LOOKUP($A$3,Models!$D$7:$D$9,Models!$J$7:$J$9), 0))))), 0)</f>
        <v>0</v>
      </c>
      <c r="Y20" s="14">
        <f>IF($T20=Models!$E$11,IF($U20&lt;1,LOOKUP($A$3,Models!$D$7:$D$9,Models!$F$12:$F$14),IF(AND($U20&gt;=1,$U20&lt;=3),LOOKUP($A$3,Models!$D$7:$D$9,Models!$G$12:$G$14),IF(AND($U20&gt;=4,$U20&lt;=6),LOOKUP($A$3,Models!$D$7:$D$9,Models!$H$12:$H$14), IF(AND($U20&gt;=7,$U20&lt;=10),LOOKUP($A$3,Models!$D$7:$D$9,Models!$I$12:$I$14), IF($U20 &gt; 10,LOOKUP($A$3,Models!$D$7:$D$9,Models!$J$12:$J$14), 0))))), 0)</f>
        <v>0</v>
      </c>
      <c r="Z20" s="14">
        <f>IF($T20=Models!$E$16,IF($U20&lt;1,LOOKUP($A$3,Models!$D$7:$D$9,Models!$F$17:$F$19),IF(AND($U20&gt;=1,$U20&lt;=3),LOOKUP($A$3,Models!$D$7:$D$9,Models!$G$17:$G$19),IF(AND($U20&gt;=4,$U20&lt;=6),LOOKUP($A$3,Models!$D$7:$D$9,Models!$H$17:$H$19), IF(AND($U20&gt;=7,$U20&lt;=10),LOOKUP($A$3,Models!$D$7:$D$9,Models!$I$17:$I$19), IF($U20 &gt; 10,LOOKUP($A$3,Models!$D$7:$D$9,Models!$J$17:$J$19), 0))))), 0)</f>
        <v>0</v>
      </c>
      <c r="AA20" s="14">
        <f>IF($T20=Models!$E$21,IF($U20&lt;1,LOOKUP($A$3,Models!$D$7:$D$9,Models!$F$22:$F$24),IF(AND($U20&gt;=1,$U20&lt;=3),LOOKUP($A$3,Models!$D$7:$D$9,Models!$G$22:$G$24),IF(AND($U20&gt;=4,$U20&lt;=6),LOOKUP($A$3,Models!$D$7:$D$9,Models!$H$22:$H$24), IF(AND($U20&gt;=7,$U20&lt;=10),LOOKUP($A$3,Models!$D$7:$D$9,Models!$I$22:$I$24), IF($U20 &gt; 10,LOOKUP($A$3,Models!$D$7:$D$9,Models!$J$22:$J$24), 0))))), 0)</f>
        <v>0</v>
      </c>
      <c r="AB20" s="14">
        <f>IF($T20=Models!$E$26,IF($U20&lt;1,LOOKUP($A$3,Models!$D$7:$D$9,Models!$F$27:$F$29),IF(AND($U20&gt;=1,$U20&lt;=3),LOOKUP($A$3,Models!$D$7:$D$9,Models!$G$27:$G$29),IF(AND($U20&gt;=4,$U20&lt;=6),LOOKUP($A$3,Models!$D$7:$D$9,Models!$H$27:$H$29), IF(AND($U20&gt;=7,$U20&lt;=10),LOOKUP($A$3,Models!$D$7:$D$9,Models!$I$27:$I$29), IF($U20 &gt; 10,LOOKUP($A$3,Models!$D$7:$D$9,Models!$J$27:$J$29), 0))))), 0)</f>
        <v>0</v>
      </c>
      <c r="AC20" s="14">
        <f>IF($T20=Models!$E$31,IF($U20&lt;1,LOOKUP($A$3,Models!$D$7:$D$9,Models!$F$32:$F$34),IF(AND($U20&gt;=1,$U20&lt;=3),LOOKUP($A$3,Models!$D$7:$D$9,Models!$G$32:$G$34),IF(AND($U20&gt;=4,$U20&lt;=6),LOOKUP($A$3,Models!$D$7:$D$9,Models!$H$32:$H$34), IF(AND($U20&gt;=7,$U20&lt;=10),LOOKUP($A$3,Models!$D$7:$D$9,Models!$I$32:$I$34), IF($U20 &gt; 10,LOOKUP($A$3,Models!$D$7:$D$9,Models!$J$32:$J$34), 0))))), 0)</f>
        <v>0</v>
      </c>
      <c r="AD20" s="14">
        <f>IF($T20=Models!$E$39,IF($U20&lt;1,LOOKUP($A$3,Models!$D$7:$D$9,Models!$F$40:$F$42),IF(AND($U20&gt;=1,$U20&lt;=4),LOOKUP($A$3,Models!$D$7:$D$9,Models!$G$40:$G$42),IF(AND($U20&gt;=5,$U20&lt;=7),LOOKUP($A$3,Models!$D$7:$D$9,Models!$H$40:$H$42), IF($U20 &gt; 7,LOOKUP($A$3,Models!$D$7:$D$9,Models!$I$40:$I$42), 0)))), 0)</f>
        <v>0</v>
      </c>
      <c r="AE20" s="14">
        <f>IF($T20=Models!$E$44,IF($U20&lt;1,LOOKUP($A$3,Models!$D$7:$D$9,Models!$F$45:$F$47),IF(AND($U20&gt;=1,$U20&lt;=4),LOOKUP($A$3,Models!$D$7:$D$9,Models!$G$45:$G$47),IF(AND($U20&gt;=5,$U20&lt;=7),LOOKUP($A$3,Models!$D$7:$D$9,Models!$H$45:$H$47), IF($U20 &gt; 7,LOOKUP($A$3,Models!$D$7:$D$9,Models!$I$45:$I$47), 0)))), 0)</f>
        <v>0</v>
      </c>
      <c r="AF20" s="14">
        <f>IF($T20=Models!$E$49,IF($U20&lt;1,LOOKUP($A$3,Models!$D$7:$D$9,Models!$F$50:$F$52),IF(AND($U20&gt;=1,$U20&lt;=4),LOOKUP($A$3,Models!$D$7:$D$9,Models!$G$50:$G$52),IF(AND($U20&gt;=5,$U20&lt;=7),LOOKUP($A$3,Models!$D$7:$D$9,Models!$H$50:$H$52), IF($U20 &gt; 7,LOOKUP($A$3,Models!$D$7:$D$9,Models!$I$50:$I$52), 0)))), 0)</f>
        <v>0</v>
      </c>
      <c r="AG20" s="14">
        <f>IF($T20=Models!$E$54,IF($U20&lt;1,LOOKUP($A$3,Models!$D$7:$D$9,Models!$F$55:$F$57),IF(AND($U20&gt;=1,$U20&lt;=4),LOOKUP($A$3,Models!$D$7:$D$9,Models!$G$55:$G$57),IF(AND($U20&gt;=5,$U20&lt;=7),LOOKUP($A$3,Models!$D$7:$D$9,Models!$H$55:$H$57), IF($U20 &gt; 7,LOOKUP($A$3,Models!$D$7:$D$9,Models!$I$55:$I$57), 0)))), 0)</f>
        <v>0</v>
      </c>
      <c r="AH20" s="14">
        <f>IF($T20=Models!$E$59,IF($U20&lt;1,LOOKUP($A$3,Models!$D$7:$D$9,Models!$F$60:$F$62),IF(AND($U20&gt;=1,$U20&lt;=4),LOOKUP($A$3,Models!$D$7:$D$9,Models!$G$60:$G$62),IF(AND($U20&gt;=5,$U20&lt;=7),LOOKUP($A$3,Models!$D$7:$D$9,Models!$H$60:$H$62), IF($U20 &gt; 7,LOOKUP($A$3,Models!$D$7:$D$9,Models!$I$60:$I$62), 0)))), 0)</f>
        <v>0</v>
      </c>
    </row>
    <row r="21" spans="5:34">
      <c r="E21" s="4">
        <v>0.17</v>
      </c>
      <c r="J21">
        <v>16</v>
      </c>
      <c r="P21" s="6" t="e">
        <f ca="1">IF(LOOKUP(Beds!A54, Models!$A$4:$A$105, Models!$B$4:$B$105) = "QUEBEC 2", " ", IF(LOOKUP(Beds!A54, Models!$A$4:$A$105, Models!$B$4:$B$105) = "QUEBEC", " ", IF(Beds!B54 = 0, 0, YEAR(NOW())-IF(VALUE(LEFT(Beds!B54,2))&gt;80,CONCATENATE(19,LEFT(Beds!B54,2)),CONCATENATE(20,LEFT(Beds!B54,2))))))</f>
        <v>#N/A</v>
      </c>
      <c r="S21" s="7" t="str">
        <f>LEFT(Beds!A52,4)</f>
        <v/>
      </c>
      <c r="T21" t="str">
        <f>IF(S21 = "", " ", LOOKUP(S21,Models!$A$4:$A$99,Models!$B$4:$B$99))</f>
        <v xml:space="preserve"> </v>
      </c>
      <c r="U21" t="str">
        <f>Beds!C52</f>
        <v/>
      </c>
      <c r="W21">
        <f t="shared" si="0"/>
        <v>0</v>
      </c>
      <c r="X21" s="14">
        <f>IF($T21=Models!$E$6,IF($U21&lt;1,LOOKUP($A$3,Models!$D$7:$D$9,Models!$F$7:$F$9),IF(AND($U21&gt;=1,$U21&lt;=3),LOOKUP($A$3,Models!$D$7:$D$9,Models!$G$7:$G$9),IF(AND($U21&gt;=4,$U21&lt;=6),LOOKUP($A$3,Models!$D$7:$D$9,Models!$H$7:$H$9), IF(AND($U21&gt;=7,$U21&lt;=10),LOOKUP($A$3,Models!$D$7:$D$9,Models!$I$7:$I$9), IF($U21 &gt; 10,LOOKUP($A$3,Models!$D$7:$D$9,Models!$J$7:$J$9), 0))))), 0)</f>
        <v>0</v>
      </c>
      <c r="Y21" s="14">
        <f>IF($T21=Models!$E$11,IF($U21&lt;1,LOOKUP($A$3,Models!$D$7:$D$9,Models!$F$12:$F$14),IF(AND($U21&gt;=1,$U21&lt;=3),LOOKUP($A$3,Models!$D$7:$D$9,Models!$G$12:$G$14),IF(AND($U21&gt;=4,$U21&lt;=6),LOOKUP($A$3,Models!$D$7:$D$9,Models!$H$12:$H$14), IF(AND($U21&gt;=7,$U21&lt;=10),LOOKUP($A$3,Models!$D$7:$D$9,Models!$I$12:$I$14), IF($U21 &gt; 10,LOOKUP($A$3,Models!$D$7:$D$9,Models!$J$12:$J$14), 0))))), 0)</f>
        <v>0</v>
      </c>
      <c r="Z21" s="14">
        <f>IF($T21=Models!$E$16,IF($U21&lt;1,LOOKUP($A$3,Models!$D$7:$D$9,Models!$F$17:$F$19),IF(AND($U21&gt;=1,$U21&lt;=3),LOOKUP($A$3,Models!$D$7:$D$9,Models!$G$17:$G$19),IF(AND($U21&gt;=4,$U21&lt;=6),LOOKUP($A$3,Models!$D$7:$D$9,Models!$H$17:$H$19), IF(AND($U21&gt;=7,$U21&lt;=10),LOOKUP($A$3,Models!$D$7:$D$9,Models!$I$17:$I$19), IF($U21 &gt; 10,LOOKUP($A$3,Models!$D$7:$D$9,Models!$J$17:$J$19), 0))))), 0)</f>
        <v>0</v>
      </c>
      <c r="AA21" s="14">
        <f>IF($T21=Models!$E$21,IF($U21&lt;1,LOOKUP($A$3,Models!$D$7:$D$9,Models!$F$22:$F$24),IF(AND($U21&gt;=1,$U21&lt;=3),LOOKUP($A$3,Models!$D$7:$D$9,Models!$G$22:$G$24),IF(AND($U21&gt;=4,$U21&lt;=6),LOOKUP($A$3,Models!$D$7:$D$9,Models!$H$22:$H$24), IF(AND($U21&gt;=7,$U21&lt;=10),LOOKUP($A$3,Models!$D$7:$D$9,Models!$I$22:$I$24), IF($U21 &gt; 10,LOOKUP($A$3,Models!$D$7:$D$9,Models!$J$22:$J$24), 0))))), 0)</f>
        <v>0</v>
      </c>
      <c r="AB21" s="14">
        <f>IF($T21=Models!$E$26,IF($U21&lt;1,LOOKUP($A$3,Models!$D$7:$D$9,Models!$F$27:$F$29),IF(AND($U21&gt;=1,$U21&lt;=3),LOOKUP($A$3,Models!$D$7:$D$9,Models!$G$27:$G$29),IF(AND($U21&gt;=4,$U21&lt;=6),LOOKUP($A$3,Models!$D$7:$D$9,Models!$H$27:$H$29), IF(AND($U21&gt;=7,$U21&lt;=10),LOOKUP($A$3,Models!$D$7:$D$9,Models!$I$27:$I$29), IF($U21 &gt; 10,LOOKUP($A$3,Models!$D$7:$D$9,Models!$J$27:$J$29), 0))))), 0)</f>
        <v>0</v>
      </c>
      <c r="AC21" s="14">
        <f>IF($T21=Models!$E$31,IF($U21&lt;1,LOOKUP($A$3,Models!$D$7:$D$9,Models!$F$32:$F$34),IF(AND($U21&gt;=1,$U21&lt;=3),LOOKUP($A$3,Models!$D$7:$D$9,Models!$G$32:$G$34),IF(AND($U21&gt;=4,$U21&lt;=6),LOOKUP($A$3,Models!$D$7:$D$9,Models!$H$32:$H$34), IF(AND($U21&gt;=7,$U21&lt;=10),LOOKUP($A$3,Models!$D$7:$D$9,Models!$I$32:$I$34), IF($U21 &gt; 10,LOOKUP($A$3,Models!$D$7:$D$9,Models!$J$32:$J$34), 0))))), 0)</f>
        <v>0</v>
      </c>
      <c r="AD21" s="14">
        <f>IF($T21=Models!$E$39,IF($U21&lt;1,LOOKUP($A$3,Models!$D$7:$D$9,Models!$F$40:$F$42),IF(AND($U21&gt;=1,$U21&lt;=4),LOOKUP($A$3,Models!$D$7:$D$9,Models!$G$40:$G$42),IF(AND($U21&gt;=5,$U21&lt;=7),LOOKUP($A$3,Models!$D$7:$D$9,Models!$H$40:$H$42), IF($U21 &gt; 7,LOOKUP($A$3,Models!$D$7:$D$9,Models!$I$40:$I$42), 0)))), 0)</f>
        <v>0</v>
      </c>
      <c r="AE21" s="14">
        <f>IF($T21=Models!$E$44,IF($U21&lt;1,LOOKUP($A$3,Models!$D$7:$D$9,Models!$F$45:$F$47),IF(AND($U21&gt;=1,$U21&lt;=4),LOOKUP($A$3,Models!$D$7:$D$9,Models!$G$45:$G$47),IF(AND($U21&gt;=5,$U21&lt;=7),LOOKUP($A$3,Models!$D$7:$D$9,Models!$H$45:$H$47), IF($U21 &gt; 7,LOOKUP($A$3,Models!$D$7:$D$9,Models!$I$45:$I$47), 0)))), 0)</f>
        <v>0</v>
      </c>
      <c r="AF21" s="14">
        <f>IF($T21=Models!$E$49,IF($U21&lt;1,LOOKUP($A$3,Models!$D$7:$D$9,Models!$F$50:$F$52),IF(AND($U21&gt;=1,$U21&lt;=4),LOOKUP($A$3,Models!$D$7:$D$9,Models!$G$50:$G$52),IF(AND($U21&gt;=5,$U21&lt;=7),LOOKUP($A$3,Models!$D$7:$D$9,Models!$H$50:$H$52), IF($U21 &gt; 7,LOOKUP($A$3,Models!$D$7:$D$9,Models!$I$50:$I$52), 0)))), 0)</f>
        <v>0</v>
      </c>
      <c r="AG21" s="14">
        <f>IF($T21=Models!$E$54,IF($U21&lt;1,LOOKUP($A$3,Models!$D$7:$D$9,Models!$F$55:$F$57),IF(AND($U21&gt;=1,$U21&lt;=4),LOOKUP($A$3,Models!$D$7:$D$9,Models!$G$55:$G$57),IF(AND($U21&gt;=5,$U21&lt;=7),LOOKUP($A$3,Models!$D$7:$D$9,Models!$H$55:$H$57), IF($U21 &gt; 7,LOOKUP($A$3,Models!$D$7:$D$9,Models!$I$55:$I$57), 0)))), 0)</f>
        <v>0</v>
      </c>
      <c r="AH21" s="14">
        <f>IF($T21=Models!$E$59,IF($U21&lt;1,LOOKUP($A$3,Models!$D$7:$D$9,Models!$F$60:$F$62),IF(AND($U21&gt;=1,$U21&lt;=4),LOOKUP($A$3,Models!$D$7:$D$9,Models!$G$60:$G$62),IF(AND($U21&gt;=5,$U21&lt;=7),LOOKUP($A$3,Models!$D$7:$D$9,Models!$H$60:$H$62), IF($U21 &gt; 7,LOOKUP($A$3,Models!$D$7:$D$9,Models!$I$60:$I$62), 0)))), 0)</f>
        <v>0</v>
      </c>
    </row>
    <row r="22" spans="5:34">
      <c r="E22" s="4">
        <v>0.18</v>
      </c>
      <c r="J22">
        <v>17</v>
      </c>
      <c r="P22" s="6" t="e">
        <f ca="1">IF(LOOKUP(Beds!A55, Models!$A$4:$A$105, Models!$B$4:$B$105) = "QUEBEC 2", " ", IF(LOOKUP(Beds!A55, Models!$A$4:$A$105, Models!$B$4:$B$105) = "QUEBEC", " ", IF(Beds!B55 = 0, 0, YEAR(NOW())-IF(VALUE(LEFT(Beds!B55,2))&gt;80,CONCATENATE(19,LEFT(Beds!B55,2)),CONCATENATE(20,LEFT(Beds!B55,2))))))</f>
        <v>#N/A</v>
      </c>
      <c r="S22" s="7" t="str">
        <f>LEFT(Beds!A53,4)</f>
        <v/>
      </c>
      <c r="T22" t="str">
        <f>IF(S22 = "", " ", LOOKUP(S22,Models!$A$4:$A$99,Models!$B$4:$B$99))</f>
        <v xml:space="preserve"> </v>
      </c>
      <c r="U22" t="str">
        <f>Beds!C53</f>
        <v/>
      </c>
      <c r="W22">
        <f t="shared" si="0"/>
        <v>0</v>
      </c>
      <c r="X22" s="14">
        <f>IF($T22=Models!$E$6,IF($U22&lt;1,LOOKUP($A$3,Models!$D$7:$D$9,Models!$F$7:$F$9),IF(AND($U22&gt;=1,$U22&lt;=3),LOOKUP($A$3,Models!$D$7:$D$9,Models!$G$7:$G$9),IF(AND($U22&gt;=4,$U22&lt;=6),LOOKUP($A$3,Models!$D$7:$D$9,Models!$H$7:$H$9), IF(AND($U22&gt;=7,$U22&lt;=10),LOOKUP($A$3,Models!$D$7:$D$9,Models!$I$7:$I$9), IF($U22 &gt; 10,LOOKUP($A$3,Models!$D$7:$D$9,Models!$J$7:$J$9), 0))))), 0)</f>
        <v>0</v>
      </c>
      <c r="Y22" s="14">
        <f>IF($T22=Models!$E$11,IF($U22&lt;1,LOOKUP($A$3,Models!$D$7:$D$9,Models!$F$12:$F$14),IF(AND($U22&gt;=1,$U22&lt;=3),LOOKUP($A$3,Models!$D$7:$D$9,Models!$G$12:$G$14),IF(AND($U22&gt;=4,$U22&lt;=6),LOOKUP($A$3,Models!$D$7:$D$9,Models!$H$12:$H$14), IF(AND($U22&gt;=7,$U22&lt;=10),LOOKUP($A$3,Models!$D$7:$D$9,Models!$I$12:$I$14), IF($U22 &gt; 10,LOOKUP($A$3,Models!$D$7:$D$9,Models!$J$12:$J$14), 0))))), 0)</f>
        <v>0</v>
      </c>
      <c r="Z22" s="14">
        <f>IF($T22=Models!$E$16,IF($U22&lt;1,LOOKUP($A$3,Models!$D$7:$D$9,Models!$F$17:$F$19),IF(AND($U22&gt;=1,$U22&lt;=3),LOOKUP($A$3,Models!$D$7:$D$9,Models!$G$17:$G$19),IF(AND($U22&gt;=4,$U22&lt;=6),LOOKUP($A$3,Models!$D$7:$D$9,Models!$H$17:$H$19), IF(AND($U22&gt;=7,$U22&lt;=10),LOOKUP($A$3,Models!$D$7:$D$9,Models!$I$17:$I$19), IF($U22 &gt; 10,LOOKUP($A$3,Models!$D$7:$D$9,Models!$J$17:$J$19), 0))))), 0)</f>
        <v>0</v>
      </c>
      <c r="AA22" s="14">
        <f>IF($T22=Models!$E$21,IF($U22&lt;1,LOOKUP($A$3,Models!$D$7:$D$9,Models!$F$22:$F$24),IF(AND($U22&gt;=1,$U22&lt;=3),LOOKUP($A$3,Models!$D$7:$D$9,Models!$G$22:$G$24),IF(AND($U22&gt;=4,$U22&lt;=6),LOOKUP($A$3,Models!$D$7:$D$9,Models!$H$22:$H$24), IF(AND($U22&gt;=7,$U22&lt;=10),LOOKUP($A$3,Models!$D$7:$D$9,Models!$I$22:$I$24), IF($U22 &gt; 10,LOOKUP($A$3,Models!$D$7:$D$9,Models!$J$22:$J$24), 0))))), 0)</f>
        <v>0</v>
      </c>
      <c r="AB22" s="14">
        <f>IF($T22=Models!$E$26,IF($U22&lt;1,LOOKUP($A$3,Models!$D$7:$D$9,Models!$F$27:$F$29),IF(AND($U22&gt;=1,$U22&lt;=3),LOOKUP($A$3,Models!$D$7:$D$9,Models!$G$27:$G$29),IF(AND($U22&gt;=4,$U22&lt;=6),LOOKUP($A$3,Models!$D$7:$D$9,Models!$H$27:$H$29), IF(AND($U22&gt;=7,$U22&lt;=10),LOOKUP($A$3,Models!$D$7:$D$9,Models!$I$27:$I$29), IF($U22 &gt; 10,LOOKUP($A$3,Models!$D$7:$D$9,Models!$J$27:$J$29), 0))))), 0)</f>
        <v>0</v>
      </c>
      <c r="AC22" s="14">
        <f>IF($T22=Models!$E$31,IF($U22&lt;1,LOOKUP($A$3,Models!$D$7:$D$9,Models!$F$32:$F$34),IF(AND($U22&gt;=1,$U22&lt;=3),LOOKUP($A$3,Models!$D$7:$D$9,Models!$G$32:$G$34),IF(AND($U22&gt;=4,$U22&lt;=6),LOOKUP($A$3,Models!$D$7:$D$9,Models!$H$32:$H$34), IF(AND($U22&gt;=7,$U22&lt;=10),LOOKUP($A$3,Models!$D$7:$D$9,Models!$I$32:$I$34), IF($U22 &gt; 10,LOOKUP($A$3,Models!$D$7:$D$9,Models!$J$32:$J$34), 0))))), 0)</f>
        <v>0</v>
      </c>
      <c r="AD22" s="14">
        <f>IF($T22=Models!$E$39,IF($U22&lt;1,LOOKUP($A$3,Models!$D$7:$D$9,Models!$F$40:$F$42),IF(AND($U22&gt;=1,$U22&lt;=4),LOOKUP($A$3,Models!$D$7:$D$9,Models!$G$40:$G$42),IF(AND($U22&gt;=5,$U22&lt;=7),LOOKUP($A$3,Models!$D$7:$D$9,Models!$H$40:$H$42), IF($U22 &gt; 7,LOOKUP($A$3,Models!$D$7:$D$9,Models!$I$40:$I$42), 0)))), 0)</f>
        <v>0</v>
      </c>
      <c r="AE22" s="14">
        <f>IF($T22=Models!$E$44,IF($U22&lt;1,LOOKUP($A$3,Models!$D$7:$D$9,Models!$F$45:$F$47),IF(AND($U22&gt;=1,$U22&lt;=4),LOOKUP($A$3,Models!$D$7:$D$9,Models!$G$45:$G$47),IF(AND($U22&gt;=5,$U22&lt;=7),LOOKUP($A$3,Models!$D$7:$D$9,Models!$H$45:$H$47), IF($U22 &gt; 7,LOOKUP($A$3,Models!$D$7:$D$9,Models!$I$45:$I$47), 0)))), 0)</f>
        <v>0</v>
      </c>
      <c r="AF22" s="14">
        <f>IF($T22=Models!$E$49,IF($U22&lt;1,LOOKUP($A$3,Models!$D$7:$D$9,Models!$F$50:$F$52),IF(AND($U22&gt;=1,$U22&lt;=4),LOOKUP($A$3,Models!$D$7:$D$9,Models!$G$50:$G$52),IF(AND($U22&gt;=5,$U22&lt;=7),LOOKUP($A$3,Models!$D$7:$D$9,Models!$H$50:$H$52), IF($U22 &gt; 7,LOOKUP($A$3,Models!$D$7:$D$9,Models!$I$50:$I$52), 0)))), 0)</f>
        <v>0</v>
      </c>
      <c r="AG22" s="14">
        <f>IF($T22=Models!$E$54,IF($U22&lt;1,LOOKUP($A$3,Models!$D$7:$D$9,Models!$F$55:$F$57),IF(AND($U22&gt;=1,$U22&lt;=4),LOOKUP($A$3,Models!$D$7:$D$9,Models!$G$55:$G$57),IF(AND($U22&gt;=5,$U22&lt;=7),LOOKUP($A$3,Models!$D$7:$D$9,Models!$H$55:$H$57), IF($U22 &gt; 7,LOOKUP($A$3,Models!$D$7:$D$9,Models!$I$55:$I$57), 0)))), 0)</f>
        <v>0</v>
      </c>
      <c r="AH22" s="14">
        <f>IF($T22=Models!$E$59,IF($U22&lt;1,LOOKUP($A$3,Models!$D$7:$D$9,Models!$F$60:$F$62),IF(AND($U22&gt;=1,$U22&lt;=4),LOOKUP($A$3,Models!$D$7:$D$9,Models!$G$60:$G$62),IF(AND($U22&gt;=5,$U22&lt;=7),LOOKUP($A$3,Models!$D$7:$D$9,Models!$H$60:$H$62), IF($U22 &gt; 7,LOOKUP($A$3,Models!$D$7:$D$9,Models!$I$60:$I$62), 0)))), 0)</f>
        <v>0</v>
      </c>
    </row>
    <row r="23" spans="5:34">
      <c r="E23" s="4">
        <v>0.19</v>
      </c>
      <c r="J23">
        <v>18</v>
      </c>
      <c r="P23" s="6" t="e">
        <f ca="1">IF(LOOKUP(Beds!A56, Models!$A$4:$A$105, Models!$B$4:$B$105) = "QUEBEC 2", " ", IF(LOOKUP(Beds!A56, Models!$A$4:$A$105, Models!$B$4:$B$105) = "QUEBEC", " ", IF(Beds!B56 = 0, 0, YEAR(NOW())-IF(VALUE(LEFT(Beds!B56,2))&gt;80,CONCATENATE(19,LEFT(Beds!B56,2)),CONCATENATE(20,LEFT(Beds!B56,2))))))</f>
        <v>#N/A</v>
      </c>
      <c r="S23" s="7" t="str">
        <f>LEFT(Beds!A54,4)</f>
        <v/>
      </c>
      <c r="T23" t="str">
        <f>IF(S23 = "", " ", LOOKUP(S23,Models!$A$4:$A$99,Models!$B$4:$B$99))</f>
        <v xml:space="preserve"> </v>
      </c>
      <c r="U23" t="str">
        <f>Beds!C54</f>
        <v/>
      </c>
      <c r="W23">
        <f t="shared" si="0"/>
        <v>0</v>
      </c>
      <c r="X23" s="14">
        <f>IF($T23=Models!$E$6,IF($U23&lt;1,LOOKUP($A$3,Models!$D$7:$D$9,Models!$F$7:$F$9),IF(AND($U23&gt;=1,$U23&lt;=3),LOOKUP($A$3,Models!$D$7:$D$9,Models!$G$7:$G$9),IF(AND($U23&gt;=4,$U23&lt;=6),LOOKUP($A$3,Models!$D$7:$D$9,Models!$H$7:$H$9), IF(AND($U23&gt;=7,$U23&lt;=10),LOOKUP($A$3,Models!$D$7:$D$9,Models!$I$7:$I$9), IF($U23 &gt; 10,LOOKUP($A$3,Models!$D$7:$D$9,Models!$J$7:$J$9), 0))))), 0)</f>
        <v>0</v>
      </c>
      <c r="Y23" s="14">
        <f>IF($T23=Models!$E$11,IF($U23&lt;1,LOOKUP($A$3,Models!$D$7:$D$9,Models!$F$12:$F$14),IF(AND($U23&gt;=1,$U23&lt;=3),LOOKUP($A$3,Models!$D$7:$D$9,Models!$G$12:$G$14),IF(AND($U23&gt;=4,$U23&lt;=6),LOOKUP($A$3,Models!$D$7:$D$9,Models!$H$12:$H$14), IF(AND($U23&gt;=7,$U23&lt;=10),LOOKUP($A$3,Models!$D$7:$D$9,Models!$I$12:$I$14), IF($U23 &gt; 10,LOOKUP($A$3,Models!$D$7:$D$9,Models!$J$12:$J$14), 0))))), 0)</f>
        <v>0</v>
      </c>
      <c r="Z23" s="14">
        <f>IF($T23=Models!$E$16,IF($U23&lt;1,LOOKUP($A$3,Models!$D$7:$D$9,Models!$F$17:$F$19),IF(AND($U23&gt;=1,$U23&lt;=3),LOOKUP($A$3,Models!$D$7:$D$9,Models!$G$17:$G$19),IF(AND($U23&gt;=4,$U23&lt;=6),LOOKUP($A$3,Models!$D$7:$D$9,Models!$H$17:$H$19), IF(AND($U23&gt;=7,$U23&lt;=10),LOOKUP($A$3,Models!$D$7:$D$9,Models!$I$17:$I$19), IF($U23 &gt; 10,LOOKUP($A$3,Models!$D$7:$D$9,Models!$J$17:$J$19), 0))))), 0)</f>
        <v>0</v>
      </c>
      <c r="AA23" s="14">
        <f>IF($T23=Models!$E$21,IF($U23&lt;1,LOOKUP($A$3,Models!$D$7:$D$9,Models!$F$22:$F$24),IF(AND($U23&gt;=1,$U23&lt;=3),LOOKUP($A$3,Models!$D$7:$D$9,Models!$G$22:$G$24),IF(AND($U23&gt;=4,$U23&lt;=6),LOOKUP($A$3,Models!$D$7:$D$9,Models!$H$22:$H$24), IF(AND($U23&gt;=7,$U23&lt;=10),LOOKUP($A$3,Models!$D$7:$D$9,Models!$I$22:$I$24), IF($U23 &gt; 10,LOOKUP($A$3,Models!$D$7:$D$9,Models!$J$22:$J$24), 0))))), 0)</f>
        <v>0</v>
      </c>
      <c r="AB23" s="14">
        <f>IF($T23=Models!$E$26,IF($U23&lt;1,LOOKUP($A$3,Models!$D$7:$D$9,Models!$F$27:$F$29),IF(AND($U23&gt;=1,$U23&lt;=3),LOOKUP($A$3,Models!$D$7:$D$9,Models!$G$27:$G$29),IF(AND($U23&gt;=4,$U23&lt;=6),LOOKUP($A$3,Models!$D$7:$D$9,Models!$H$27:$H$29), IF(AND($U23&gt;=7,$U23&lt;=10),LOOKUP($A$3,Models!$D$7:$D$9,Models!$I$27:$I$29), IF($U23 &gt; 10,LOOKUP($A$3,Models!$D$7:$D$9,Models!$J$27:$J$29), 0))))), 0)</f>
        <v>0</v>
      </c>
      <c r="AC23" s="14">
        <f>IF($T23=Models!$E$31,IF($U23&lt;1,LOOKUP($A$3,Models!$D$7:$D$9,Models!$F$32:$F$34),IF(AND($U23&gt;=1,$U23&lt;=3),LOOKUP($A$3,Models!$D$7:$D$9,Models!$G$32:$G$34),IF(AND($U23&gt;=4,$U23&lt;=6),LOOKUP($A$3,Models!$D$7:$D$9,Models!$H$32:$H$34), IF(AND($U23&gt;=7,$U23&lt;=10),LOOKUP($A$3,Models!$D$7:$D$9,Models!$I$32:$I$34), IF($U23 &gt; 10,LOOKUP($A$3,Models!$D$7:$D$9,Models!$J$32:$J$34), 0))))), 0)</f>
        <v>0</v>
      </c>
      <c r="AD23" s="14">
        <f>IF($T23=Models!$E$39,IF($U23&lt;1,LOOKUP($A$3,Models!$D$7:$D$9,Models!$F$40:$F$42),IF(AND($U23&gt;=1,$U23&lt;=4),LOOKUP($A$3,Models!$D$7:$D$9,Models!$G$40:$G$42),IF(AND($U23&gt;=5,$U23&lt;=7),LOOKUP($A$3,Models!$D$7:$D$9,Models!$H$40:$H$42), IF($U23 &gt; 7,LOOKUP($A$3,Models!$D$7:$D$9,Models!$I$40:$I$42), 0)))), 0)</f>
        <v>0</v>
      </c>
      <c r="AE23" s="14">
        <f>IF($T23=Models!$E$44,IF($U23&lt;1,LOOKUP($A$3,Models!$D$7:$D$9,Models!$F$45:$F$47),IF(AND($U23&gt;=1,$U23&lt;=4),LOOKUP($A$3,Models!$D$7:$D$9,Models!$G$45:$G$47),IF(AND($U23&gt;=5,$U23&lt;=7),LOOKUP($A$3,Models!$D$7:$D$9,Models!$H$45:$H$47), IF($U23 &gt; 7,LOOKUP($A$3,Models!$D$7:$D$9,Models!$I$45:$I$47), 0)))), 0)</f>
        <v>0</v>
      </c>
      <c r="AF23" s="14">
        <f>IF($T23=Models!$E$49,IF($U23&lt;1,LOOKUP($A$3,Models!$D$7:$D$9,Models!$F$50:$F$52),IF(AND($U23&gt;=1,$U23&lt;=4),LOOKUP($A$3,Models!$D$7:$D$9,Models!$G$50:$G$52),IF(AND($U23&gt;=5,$U23&lt;=7),LOOKUP($A$3,Models!$D$7:$D$9,Models!$H$50:$H$52), IF($U23 &gt; 7,LOOKUP($A$3,Models!$D$7:$D$9,Models!$I$50:$I$52), 0)))), 0)</f>
        <v>0</v>
      </c>
      <c r="AG23" s="14">
        <f>IF($T23=Models!$E$54,IF($U23&lt;1,LOOKUP($A$3,Models!$D$7:$D$9,Models!$F$55:$F$57),IF(AND($U23&gt;=1,$U23&lt;=4),LOOKUP($A$3,Models!$D$7:$D$9,Models!$G$55:$G$57),IF(AND($U23&gt;=5,$U23&lt;=7),LOOKUP($A$3,Models!$D$7:$D$9,Models!$H$55:$H$57), IF($U23 &gt; 7,LOOKUP($A$3,Models!$D$7:$D$9,Models!$I$55:$I$57), 0)))), 0)</f>
        <v>0</v>
      </c>
      <c r="AH23" s="14">
        <f>IF($T23=Models!$E$59,IF($U23&lt;1,LOOKUP($A$3,Models!$D$7:$D$9,Models!$F$60:$F$62),IF(AND($U23&gt;=1,$U23&lt;=4),LOOKUP($A$3,Models!$D$7:$D$9,Models!$G$60:$G$62),IF(AND($U23&gt;=5,$U23&lt;=7),LOOKUP($A$3,Models!$D$7:$D$9,Models!$H$60:$H$62), IF($U23 &gt; 7,LOOKUP($A$3,Models!$D$7:$D$9,Models!$I$60:$I$62), 0)))), 0)</f>
        <v>0</v>
      </c>
    </row>
    <row r="24" spans="5:34">
      <c r="E24" s="4">
        <v>0.2</v>
      </c>
      <c r="J24">
        <v>19</v>
      </c>
      <c r="P24" s="6" t="e">
        <f ca="1">IF(LOOKUP(Beds!A57, Models!$A$4:$A$105, Models!$B$4:$B$105) = "QUEBEC 2", " ", IF(LOOKUP(Beds!A57, Models!$A$4:$A$105, Models!$B$4:$B$105) = "QUEBEC", " ", IF(Beds!B57 = 0, 0, YEAR(NOW())-IF(VALUE(LEFT(Beds!B57,2))&gt;80,CONCATENATE(19,LEFT(Beds!B57,2)),CONCATENATE(20,LEFT(Beds!B57,2))))))</f>
        <v>#N/A</v>
      </c>
      <c r="S24" s="7" t="str">
        <f>LEFT(Beds!A55,4)</f>
        <v/>
      </c>
      <c r="T24" t="str">
        <f>IF(S24 = "", " ", LOOKUP(S24,Models!$A$4:$A$99,Models!$B$4:$B$99))</f>
        <v xml:space="preserve"> </v>
      </c>
      <c r="U24" t="str">
        <f>Beds!C55</f>
        <v/>
      </c>
      <c r="W24">
        <f t="shared" si="0"/>
        <v>0</v>
      </c>
      <c r="X24" s="14">
        <f>IF($T24=Models!$E$6,IF($U24&lt;1,LOOKUP($A$3,Models!$D$7:$D$9,Models!$F$7:$F$9),IF(AND($U24&gt;=1,$U24&lt;=3),LOOKUP($A$3,Models!$D$7:$D$9,Models!$G$7:$G$9),IF(AND($U24&gt;=4,$U24&lt;=6),LOOKUP($A$3,Models!$D$7:$D$9,Models!$H$7:$H$9), IF(AND($U24&gt;=7,$U24&lt;=10),LOOKUP($A$3,Models!$D$7:$D$9,Models!$I$7:$I$9), IF($U24 &gt; 10,LOOKUP($A$3,Models!$D$7:$D$9,Models!$J$7:$J$9), 0))))), 0)</f>
        <v>0</v>
      </c>
      <c r="Y24" s="14">
        <f>IF($T24=Models!$E$11,IF($U24&lt;1,LOOKUP($A$3,Models!$D$7:$D$9,Models!$F$12:$F$14),IF(AND($U24&gt;=1,$U24&lt;=3),LOOKUP($A$3,Models!$D$7:$D$9,Models!$G$12:$G$14),IF(AND($U24&gt;=4,$U24&lt;=6),LOOKUP($A$3,Models!$D$7:$D$9,Models!$H$12:$H$14), IF(AND($U24&gt;=7,$U24&lt;=10),LOOKUP($A$3,Models!$D$7:$D$9,Models!$I$12:$I$14), IF($U24 &gt; 10,LOOKUP($A$3,Models!$D$7:$D$9,Models!$J$12:$J$14), 0))))), 0)</f>
        <v>0</v>
      </c>
      <c r="Z24" s="14">
        <f>IF($T24=Models!$E$16,IF($U24&lt;1,LOOKUP($A$3,Models!$D$7:$D$9,Models!$F$17:$F$19),IF(AND($U24&gt;=1,$U24&lt;=3),LOOKUP($A$3,Models!$D$7:$D$9,Models!$G$17:$G$19),IF(AND($U24&gt;=4,$U24&lt;=6),LOOKUP($A$3,Models!$D$7:$D$9,Models!$H$17:$H$19), IF(AND($U24&gt;=7,$U24&lt;=10),LOOKUP($A$3,Models!$D$7:$D$9,Models!$I$17:$I$19), IF($U24 &gt; 10,LOOKUP($A$3,Models!$D$7:$D$9,Models!$J$17:$J$19), 0))))), 0)</f>
        <v>0</v>
      </c>
      <c r="AA24" s="14">
        <f>IF($T24=Models!$E$21,IF($U24&lt;1,LOOKUP($A$3,Models!$D$7:$D$9,Models!$F$22:$F$24),IF(AND($U24&gt;=1,$U24&lt;=3),LOOKUP($A$3,Models!$D$7:$D$9,Models!$G$22:$G$24),IF(AND($U24&gt;=4,$U24&lt;=6),LOOKUP($A$3,Models!$D$7:$D$9,Models!$H$22:$H$24), IF(AND($U24&gt;=7,$U24&lt;=10),LOOKUP($A$3,Models!$D$7:$D$9,Models!$I$22:$I$24), IF($U24 &gt; 10,LOOKUP($A$3,Models!$D$7:$D$9,Models!$J$22:$J$24), 0))))), 0)</f>
        <v>0</v>
      </c>
      <c r="AB24" s="14">
        <f>IF($T24=Models!$E$26,IF($U24&lt;1,LOOKUP($A$3,Models!$D$7:$D$9,Models!$F$27:$F$29),IF(AND($U24&gt;=1,$U24&lt;=3),LOOKUP($A$3,Models!$D$7:$D$9,Models!$G$27:$G$29),IF(AND($U24&gt;=4,$U24&lt;=6),LOOKUP($A$3,Models!$D$7:$D$9,Models!$H$27:$H$29), IF(AND($U24&gt;=7,$U24&lt;=10),LOOKUP($A$3,Models!$D$7:$D$9,Models!$I$27:$I$29), IF($U24 &gt; 10,LOOKUP($A$3,Models!$D$7:$D$9,Models!$J$27:$J$29), 0))))), 0)</f>
        <v>0</v>
      </c>
      <c r="AC24" s="14">
        <f>IF($T24=Models!$E$31,IF($U24&lt;1,LOOKUP($A$3,Models!$D$7:$D$9,Models!$F$32:$F$34),IF(AND($U24&gt;=1,$U24&lt;=3),LOOKUP($A$3,Models!$D$7:$D$9,Models!$G$32:$G$34),IF(AND($U24&gt;=4,$U24&lt;=6),LOOKUP($A$3,Models!$D$7:$D$9,Models!$H$32:$H$34), IF(AND($U24&gt;=7,$U24&lt;=10),LOOKUP($A$3,Models!$D$7:$D$9,Models!$I$32:$I$34), IF($U24 &gt; 10,LOOKUP($A$3,Models!$D$7:$D$9,Models!$J$32:$J$34), 0))))), 0)</f>
        <v>0</v>
      </c>
      <c r="AD24" s="14">
        <f>IF($T24=Models!$E$39,IF($U24&lt;1,LOOKUP($A$3,Models!$D$7:$D$9,Models!$F$40:$F$42),IF(AND($U24&gt;=1,$U24&lt;=4),LOOKUP($A$3,Models!$D$7:$D$9,Models!$G$40:$G$42),IF(AND($U24&gt;=5,$U24&lt;=7),LOOKUP($A$3,Models!$D$7:$D$9,Models!$H$40:$H$42), IF($U24 &gt; 7,LOOKUP($A$3,Models!$D$7:$D$9,Models!$I$40:$I$42), 0)))), 0)</f>
        <v>0</v>
      </c>
      <c r="AE24" s="14">
        <f>IF($T24=Models!$E$44,IF($U24&lt;1,LOOKUP($A$3,Models!$D$7:$D$9,Models!$F$45:$F$47),IF(AND($U24&gt;=1,$U24&lt;=4),LOOKUP($A$3,Models!$D$7:$D$9,Models!$G$45:$G$47),IF(AND($U24&gt;=5,$U24&lt;=7),LOOKUP($A$3,Models!$D$7:$D$9,Models!$H$45:$H$47), IF($U24 &gt; 7,LOOKUP($A$3,Models!$D$7:$D$9,Models!$I$45:$I$47), 0)))), 0)</f>
        <v>0</v>
      </c>
      <c r="AF24" s="14">
        <f>IF($T24=Models!$E$49,IF($U24&lt;1,LOOKUP($A$3,Models!$D$7:$D$9,Models!$F$50:$F$52),IF(AND($U24&gt;=1,$U24&lt;=4),LOOKUP($A$3,Models!$D$7:$D$9,Models!$G$50:$G$52),IF(AND($U24&gt;=5,$U24&lt;=7),LOOKUP($A$3,Models!$D$7:$D$9,Models!$H$50:$H$52), IF($U24 &gt; 7,LOOKUP($A$3,Models!$D$7:$D$9,Models!$I$50:$I$52), 0)))), 0)</f>
        <v>0</v>
      </c>
      <c r="AG24" s="14">
        <f>IF($T24=Models!$E$54,IF($U24&lt;1,LOOKUP($A$3,Models!$D$7:$D$9,Models!$F$55:$F$57),IF(AND($U24&gt;=1,$U24&lt;=4),LOOKUP($A$3,Models!$D$7:$D$9,Models!$G$55:$G$57),IF(AND($U24&gt;=5,$U24&lt;=7),LOOKUP($A$3,Models!$D$7:$D$9,Models!$H$55:$H$57), IF($U24 &gt; 7,LOOKUP($A$3,Models!$D$7:$D$9,Models!$I$55:$I$57), 0)))), 0)</f>
        <v>0</v>
      </c>
      <c r="AH24" s="14">
        <f>IF($T24=Models!$E$59,IF($U24&lt;1,LOOKUP($A$3,Models!$D$7:$D$9,Models!$F$60:$F$62),IF(AND($U24&gt;=1,$U24&lt;=4),LOOKUP($A$3,Models!$D$7:$D$9,Models!$G$60:$G$62),IF(AND($U24&gt;=5,$U24&lt;=7),LOOKUP($A$3,Models!$D$7:$D$9,Models!$H$60:$H$62), IF($U24 &gt; 7,LOOKUP($A$3,Models!$D$7:$D$9,Models!$I$60:$I$62), 0)))), 0)</f>
        <v>0</v>
      </c>
    </row>
    <row r="25" spans="5:34">
      <c r="J25">
        <v>20</v>
      </c>
      <c r="P25" s="6" t="e">
        <f ca="1">IF(LOOKUP(Beds!A58, Models!$A$4:$A$105, Models!$B$4:$B$105) = "QUEBEC 2", " ", IF(LOOKUP(Beds!A58, Models!$A$4:$A$105, Models!$B$4:$B$105) = "QUEBEC", " ", IF(Beds!B58 = 0, 0, YEAR(NOW())-IF(VALUE(LEFT(Beds!B58,2))&gt;80,CONCATENATE(19,LEFT(Beds!B58,2)),CONCATENATE(20,LEFT(Beds!B58,2))))))</f>
        <v>#N/A</v>
      </c>
      <c r="S25" s="7" t="str">
        <f>LEFT(Beds!A56,4)</f>
        <v/>
      </c>
      <c r="T25" t="str">
        <f>IF(S25 = "", " ", LOOKUP(S25,Models!$A$4:$A$99,Models!$B$4:$B$99))</f>
        <v xml:space="preserve"> </v>
      </c>
      <c r="U25" t="str">
        <f>Beds!C56</f>
        <v/>
      </c>
      <c r="W25">
        <f t="shared" si="0"/>
        <v>0</v>
      </c>
      <c r="X25" s="14">
        <f>IF($T25=Models!$E$6,IF($U25&lt;1,LOOKUP($A$3,Models!$D$7:$D$9,Models!$F$7:$F$9),IF(AND($U25&gt;=1,$U25&lt;=3),LOOKUP($A$3,Models!$D$7:$D$9,Models!$G$7:$G$9),IF(AND($U25&gt;=4,$U25&lt;=6),LOOKUP($A$3,Models!$D$7:$D$9,Models!$H$7:$H$9), IF(AND($U25&gt;=7,$U25&lt;=10),LOOKUP($A$3,Models!$D$7:$D$9,Models!$I$7:$I$9), IF($U25 &gt; 10,LOOKUP($A$3,Models!$D$7:$D$9,Models!$J$7:$J$9), 0))))), 0)</f>
        <v>0</v>
      </c>
      <c r="Y25" s="14">
        <f>IF($T25=Models!$E$11,IF($U25&lt;1,LOOKUP($A$3,Models!$D$7:$D$9,Models!$F$12:$F$14),IF(AND($U25&gt;=1,$U25&lt;=3),LOOKUP($A$3,Models!$D$7:$D$9,Models!$G$12:$G$14),IF(AND($U25&gt;=4,$U25&lt;=6),LOOKUP($A$3,Models!$D$7:$D$9,Models!$H$12:$H$14), IF(AND($U25&gt;=7,$U25&lt;=10),LOOKUP($A$3,Models!$D$7:$D$9,Models!$I$12:$I$14), IF($U25 &gt; 10,LOOKUP($A$3,Models!$D$7:$D$9,Models!$J$12:$J$14), 0))))), 0)</f>
        <v>0</v>
      </c>
      <c r="Z25" s="14">
        <f>IF($T25=Models!$E$16,IF($U25&lt;1,LOOKUP($A$3,Models!$D$7:$D$9,Models!$F$17:$F$19),IF(AND($U25&gt;=1,$U25&lt;=3),LOOKUP($A$3,Models!$D$7:$D$9,Models!$G$17:$G$19),IF(AND($U25&gt;=4,$U25&lt;=6),LOOKUP($A$3,Models!$D$7:$D$9,Models!$H$17:$H$19), IF(AND($U25&gt;=7,$U25&lt;=10),LOOKUP($A$3,Models!$D$7:$D$9,Models!$I$17:$I$19), IF($U25 &gt; 10,LOOKUP($A$3,Models!$D$7:$D$9,Models!$J$17:$J$19), 0))))), 0)</f>
        <v>0</v>
      </c>
      <c r="AA25" s="14">
        <f>IF($T25=Models!$E$21,IF($U25&lt;1,LOOKUP($A$3,Models!$D$7:$D$9,Models!$F$22:$F$24),IF(AND($U25&gt;=1,$U25&lt;=3),LOOKUP($A$3,Models!$D$7:$D$9,Models!$G$22:$G$24),IF(AND($U25&gt;=4,$U25&lt;=6),LOOKUP($A$3,Models!$D$7:$D$9,Models!$H$22:$H$24), IF(AND($U25&gt;=7,$U25&lt;=10),LOOKUP($A$3,Models!$D$7:$D$9,Models!$I$22:$I$24), IF($U25 &gt; 10,LOOKUP($A$3,Models!$D$7:$D$9,Models!$J$22:$J$24), 0))))), 0)</f>
        <v>0</v>
      </c>
      <c r="AB25" s="14">
        <f>IF($T25=Models!$E$26,IF($U25&lt;1,LOOKUP($A$3,Models!$D$7:$D$9,Models!$F$27:$F$29),IF(AND($U25&gt;=1,$U25&lt;=3),LOOKUP($A$3,Models!$D$7:$D$9,Models!$G$27:$G$29),IF(AND($U25&gt;=4,$U25&lt;=6),LOOKUP($A$3,Models!$D$7:$D$9,Models!$H$27:$H$29), IF(AND($U25&gt;=7,$U25&lt;=10),LOOKUP($A$3,Models!$D$7:$D$9,Models!$I$27:$I$29), IF($U25 &gt; 10,LOOKUP($A$3,Models!$D$7:$D$9,Models!$J$27:$J$29), 0))))), 0)</f>
        <v>0</v>
      </c>
      <c r="AC25" s="14">
        <f>IF($T25=Models!$E$31,IF($U25&lt;1,LOOKUP($A$3,Models!$D$7:$D$9,Models!$F$32:$F$34),IF(AND($U25&gt;=1,$U25&lt;=3),LOOKUP($A$3,Models!$D$7:$D$9,Models!$G$32:$G$34),IF(AND($U25&gt;=4,$U25&lt;=6),LOOKUP($A$3,Models!$D$7:$D$9,Models!$H$32:$H$34), IF(AND($U25&gt;=7,$U25&lt;=10),LOOKUP($A$3,Models!$D$7:$D$9,Models!$I$32:$I$34), IF($U25 &gt; 10,LOOKUP($A$3,Models!$D$7:$D$9,Models!$J$32:$J$34), 0))))), 0)</f>
        <v>0</v>
      </c>
      <c r="AD25" s="14">
        <f>IF($T25=Models!$E$39,IF($U25&lt;1,LOOKUP($A$3,Models!$D$7:$D$9,Models!$F$40:$F$42),IF(AND($U25&gt;=1,$U25&lt;=4),LOOKUP($A$3,Models!$D$7:$D$9,Models!$G$40:$G$42),IF(AND($U25&gt;=5,$U25&lt;=7),LOOKUP($A$3,Models!$D$7:$D$9,Models!$H$40:$H$42), IF($U25 &gt; 7,LOOKUP($A$3,Models!$D$7:$D$9,Models!$I$40:$I$42), 0)))), 0)</f>
        <v>0</v>
      </c>
      <c r="AE25" s="14">
        <f>IF($T25=Models!$E$44,IF($U25&lt;1,LOOKUP($A$3,Models!$D$7:$D$9,Models!$F$45:$F$47),IF(AND($U25&gt;=1,$U25&lt;=4),LOOKUP($A$3,Models!$D$7:$D$9,Models!$G$45:$G$47),IF(AND($U25&gt;=5,$U25&lt;=7),LOOKUP($A$3,Models!$D$7:$D$9,Models!$H$45:$H$47), IF($U25 &gt; 7,LOOKUP($A$3,Models!$D$7:$D$9,Models!$I$45:$I$47), 0)))), 0)</f>
        <v>0</v>
      </c>
      <c r="AF25" s="14">
        <f>IF($T25=Models!$E$49,IF($U25&lt;1,LOOKUP($A$3,Models!$D$7:$D$9,Models!$F$50:$F$52),IF(AND($U25&gt;=1,$U25&lt;=4),LOOKUP($A$3,Models!$D$7:$D$9,Models!$G$50:$G$52),IF(AND($U25&gt;=5,$U25&lt;=7),LOOKUP($A$3,Models!$D$7:$D$9,Models!$H$50:$H$52), IF($U25 &gt; 7,LOOKUP($A$3,Models!$D$7:$D$9,Models!$I$50:$I$52), 0)))), 0)</f>
        <v>0</v>
      </c>
      <c r="AG25" s="14">
        <f>IF($T25=Models!$E$54,IF($U25&lt;1,LOOKUP($A$3,Models!$D$7:$D$9,Models!$F$55:$F$57),IF(AND($U25&gt;=1,$U25&lt;=4),LOOKUP($A$3,Models!$D$7:$D$9,Models!$G$55:$G$57),IF(AND($U25&gt;=5,$U25&lt;=7),LOOKUP($A$3,Models!$D$7:$D$9,Models!$H$55:$H$57), IF($U25 &gt; 7,LOOKUP($A$3,Models!$D$7:$D$9,Models!$I$55:$I$57), 0)))), 0)</f>
        <v>0</v>
      </c>
      <c r="AH25" s="14">
        <f>IF($T25=Models!$E$59,IF($U25&lt;1,LOOKUP($A$3,Models!$D$7:$D$9,Models!$F$60:$F$62),IF(AND($U25&gt;=1,$U25&lt;=4),LOOKUP($A$3,Models!$D$7:$D$9,Models!$G$60:$G$62),IF(AND($U25&gt;=5,$U25&lt;=7),LOOKUP($A$3,Models!$D$7:$D$9,Models!$H$60:$H$62), IF($U25 &gt; 7,LOOKUP($A$3,Models!$D$7:$D$9,Models!$I$60:$I$62), 0)))), 0)</f>
        <v>0</v>
      </c>
    </row>
    <row r="26" spans="5:34">
      <c r="J26">
        <v>21</v>
      </c>
      <c r="P26" s="6" t="e">
        <f ca="1">IF(LOOKUP(Beds!A59, Models!$A$4:$A$105, Models!$B$4:$B$105) = "QUEBEC 2", " ", IF(LOOKUP(Beds!A59, Models!$A$4:$A$105, Models!$B$4:$B$105) = "QUEBEC", " ", IF(Beds!B59 = 0, 0, YEAR(NOW())-IF(VALUE(LEFT(Beds!B59,2))&gt;80,CONCATENATE(19,LEFT(Beds!B59,2)),CONCATENATE(20,LEFT(Beds!B59,2))))))</f>
        <v>#N/A</v>
      </c>
      <c r="S26" s="7" t="str">
        <f>LEFT(Beds!A57,4)</f>
        <v/>
      </c>
      <c r="T26" t="str">
        <f>IF(S26 = "", " ", LOOKUP(S26,Models!$A$4:$A$99,Models!$B$4:$B$99))</f>
        <v xml:space="preserve"> </v>
      </c>
      <c r="U26" t="str">
        <f>Beds!C57</f>
        <v/>
      </c>
      <c r="W26">
        <f t="shared" si="0"/>
        <v>0</v>
      </c>
      <c r="X26" s="14">
        <f>IF($T26=Models!$E$6,IF($U26&lt;1,LOOKUP($A$3,Models!$D$7:$D$9,Models!$F$7:$F$9),IF(AND($U26&gt;=1,$U26&lt;=3),LOOKUP($A$3,Models!$D$7:$D$9,Models!$G$7:$G$9),IF(AND($U26&gt;=4,$U26&lt;=6),LOOKUP($A$3,Models!$D$7:$D$9,Models!$H$7:$H$9), IF(AND($U26&gt;=7,$U26&lt;=10),LOOKUP($A$3,Models!$D$7:$D$9,Models!$I$7:$I$9), IF($U26 &gt; 10,LOOKUP($A$3,Models!$D$7:$D$9,Models!$J$7:$J$9), 0))))), 0)</f>
        <v>0</v>
      </c>
      <c r="Y26" s="14">
        <f>IF($T26=Models!$E$11,IF($U26&lt;1,LOOKUP($A$3,Models!$D$7:$D$9,Models!$F$12:$F$14),IF(AND($U26&gt;=1,$U26&lt;=3),LOOKUP($A$3,Models!$D$7:$D$9,Models!$G$12:$G$14),IF(AND($U26&gt;=4,$U26&lt;=6),LOOKUP($A$3,Models!$D$7:$D$9,Models!$H$12:$H$14), IF(AND($U26&gt;=7,$U26&lt;=10),LOOKUP($A$3,Models!$D$7:$D$9,Models!$I$12:$I$14), IF($U26 &gt; 10,LOOKUP($A$3,Models!$D$7:$D$9,Models!$J$12:$J$14), 0))))), 0)</f>
        <v>0</v>
      </c>
      <c r="Z26" s="14">
        <f>IF($T26=Models!$E$16,IF($U26&lt;1,LOOKUP($A$3,Models!$D$7:$D$9,Models!$F$17:$F$19),IF(AND($U26&gt;=1,$U26&lt;=3),LOOKUP($A$3,Models!$D$7:$D$9,Models!$G$17:$G$19),IF(AND($U26&gt;=4,$U26&lt;=6),LOOKUP($A$3,Models!$D$7:$D$9,Models!$H$17:$H$19), IF(AND($U26&gt;=7,$U26&lt;=10),LOOKUP($A$3,Models!$D$7:$D$9,Models!$I$17:$I$19), IF($U26 &gt; 10,LOOKUP($A$3,Models!$D$7:$D$9,Models!$J$17:$J$19), 0))))), 0)</f>
        <v>0</v>
      </c>
      <c r="AA26" s="14">
        <f>IF($T26=Models!$E$21,IF($U26&lt;1,LOOKUP($A$3,Models!$D$7:$D$9,Models!$F$22:$F$24),IF(AND($U26&gt;=1,$U26&lt;=3),LOOKUP($A$3,Models!$D$7:$D$9,Models!$G$22:$G$24),IF(AND($U26&gt;=4,$U26&lt;=6),LOOKUP($A$3,Models!$D$7:$D$9,Models!$H$22:$H$24), IF(AND($U26&gt;=7,$U26&lt;=10),LOOKUP($A$3,Models!$D$7:$D$9,Models!$I$22:$I$24), IF($U26 &gt; 10,LOOKUP($A$3,Models!$D$7:$D$9,Models!$J$22:$J$24), 0))))), 0)</f>
        <v>0</v>
      </c>
      <c r="AB26" s="14">
        <f>IF($T26=Models!$E$26,IF($U26&lt;1,LOOKUP($A$3,Models!$D$7:$D$9,Models!$F$27:$F$29),IF(AND($U26&gt;=1,$U26&lt;=3),LOOKUP($A$3,Models!$D$7:$D$9,Models!$G$27:$G$29),IF(AND($U26&gt;=4,$U26&lt;=6),LOOKUP($A$3,Models!$D$7:$D$9,Models!$H$27:$H$29), IF(AND($U26&gt;=7,$U26&lt;=10),LOOKUP($A$3,Models!$D$7:$D$9,Models!$I$27:$I$29), IF($U26 &gt; 10,LOOKUP($A$3,Models!$D$7:$D$9,Models!$J$27:$J$29), 0))))), 0)</f>
        <v>0</v>
      </c>
      <c r="AC26" s="14">
        <f>IF($T26=Models!$E$31,IF($U26&lt;1,LOOKUP($A$3,Models!$D$7:$D$9,Models!$F$32:$F$34),IF(AND($U26&gt;=1,$U26&lt;=3),LOOKUP($A$3,Models!$D$7:$D$9,Models!$G$32:$G$34),IF(AND($U26&gt;=4,$U26&lt;=6),LOOKUP($A$3,Models!$D$7:$D$9,Models!$H$32:$H$34), IF(AND($U26&gt;=7,$U26&lt;=10),LOOKUP($A$3,Models!$D$7:$D$9,Models!$I$32:$I$34), IF($U26 &gt; 10,LOOKUP($A$3,Models!$D$7:$D$9,Models!$J$32:$J$34), 0))))), 0)</f>
        <v>0</v>
      </c>
      <c r="AD26" s="14">
        <f>IF($T26=Models!$E$39,IF($U26&lt;1,LOOKUP($A$3,Models!$D$7:$D$9,Models!$F$40:$F$42),IF(AND($U26&gt;=1,$U26&lt;=4),LOOKUP($A$3,Models!$D$7:$D$9,Models!$G$40:$G$42),IF(AND($U26&gt;=5,$U26&lt;=7),LOOKUP($A$3,Models!$D$7:$D$9,Models!$H$40:$H$42), IF($U26 &gt; 7,LOOKUP($A$3,Models!$D$7:$D$9,Models!$I$40:$I$42), 0)))), 0)</f>
        <v>0</v>
      </c>
      <c r="AE26" s="14">
        <f>IF($T26=Models!$E$44,IF($U26&lt;1,LOOKUP($A$3,Models!$D$7:$D$9,Models!$F$45:$F$47),IF(AND($U26&gt;=1,$U26&lt;=4),LOOKUP($A$3,Models!$D$7:$D$9,Models!$G$45:$G$47),IF(AND($U26&gt;=5,$U26&lt;=7),LOOKUP($A$3,Models!$D$7:$D$9,Models!$H$45:$H$47), IF($U26 &gt; 7,LOOKUP($A$3,Models!$D$7:$D$9,Models!$I$45:$I$47), 0)))), 0)</f>
        <v>0</v>
      </c>
      <c r="AF26" s="14">
        <f>IF($T26=Models!$E$49,IF($U26&lt;1,LOOKUP($A$3,Models!$D$7:$D$9,Models!$F$50:$F$52),IF(AND($U26&gt;=1,$U26&lt;=4),LOOKUP($A$3,Models!$D$7:$D$9,Models!$G$50:$G$52),IF(AND($U26&gt;=5,$U26&lt;=7),LOOKUP($A$3,Models!$D$7:$D$9,Models!$H$50:$H$52), IF($U26 &gt; 7,LOOKUP($A$3,Models!$D$7:$D$9,Models!$I$50:$I$52), 0)))), 0)</f>
        <v>0</v>
      </c>
      <c r="AG26" s="14">
        <f>IF($T26=Models!$E$54,IF($U26&lt;1,LOOKUP($A$3,Models!$D$7:$D$9,Models!$F$55:$F$57),IF(AND($U26&gt;=1,$U26&lt;=4),LOOKUP($A$3,Models!$D$7:$D$9,Models!$G$55:$G$57),IF(AND($U26&gt;=5,$U26&lt;=7),LOOKUP($A$3,Models!$D$7:$D$9,Models!$H$55:$H$57), IF($U26 &gt; 7,LOOKUP($A$3,Models!$D$7:$D$9,Models!$I$55:$I$57), 0)))), 0)</f>
        <v>0</v>
      </c>
      <c r="AH26" s="14">
        <f>IF($T26=Models!$E$59,IF($U26&lt;1,LOOKUP($A$3,Models!$D$7:$D$9,Models!$F$60:$F$62),IF(AND($U26&gt;=1,$U26&lt;=4),LOOKUP($A$3,Models!$D$7:$D$9,Models!$G$60:$G$62),IF(AND($U26&gt;=5,$U26&lt;=7),LOOKUP($A$3,Models!$D$7:$D$9,Models!$H$60:$H$62), IF($U26 &gt; 7,LOOKUP($A$3,Models!$D$7:$D$9,Models!$I$60:$I$62), 0)))), 0)</f>
        <v>0</v>
      </c>
    </row>
    <row r="27" spans="5:34">
      <c r="J27">
        <v>22</v>
      </c>
      <c r="P27" s="6" t="e">
        <f ca="1">IF(LOOKUP(Beds!A60, Models!$A$4:$A$105, Models!$B$4:$B$105) = "QUEBEC 2", " ", IF(LOOKUP(Beds!A60, Models!$A$4:$A$105, Models!$B$4:$B$105) = "QUEBEC", " ", IF(Beds!B60 = 0, 0, YEAR(NOW())-IF(VALUE(LEFT(Beds!B60,2))&gt;80,CONCATENATE(19,LEFT(Beds!B60,2)),CONCATENATE(20,LEFT(Beds!B60,2))))))</f>
        <v>#N/A</v>
      </c>
      <c r="S27" s="7" t="str">
        <f>LEFT(Beds!A58,4)</f>
        <v/>
      </c>
      <c r="T27" t="str">
        <f>IF(S27 = "", " ", LOOKUP(S27,Models!$A$4:$A$99,Models!$B$4:$B$99))</f>
        <v xml:space="preserve"> </v>
      </c>
      <c r="U27" t="str">
        <f>Beds!C58</f>
        <v/>
      </c>
      <c r="W27">
        <f t="shared" si="0"/>
        <v>0</v>
      </c>
      <c r="X27" s="14">
        <f>IF($T27=Models!$E$6,IF($U27&lt;1,LOOKUP($A$3,Models!$D$7:$D$9,Models!$F$7:$F$9),IF(AND($U27&gt;=1,$U27&lt;=3),LOOKUP($A$3,Models!$D$7:$D$9,Models!$G$7:$G$9),IF(AND($U27&gt;=4,$U27&lt;=6),LOOKUP($A$3,Models!$D$7:$D$9,Models!$H$7:$H$9), IF(AND($U27&gt;=7,$U27&lt;=10),LOOKUP($A$3,Models!$D$7:$D$9,Models!$I$7:$I$9), IF($U27 &gt; 10,LOOKUP($A$3,Models!$D$7:$D$9,Models!$J$7:$J$9), 0))))), 0)</f>
        <v>0</v>
      </c>
      <c r="Y27" s="14">
        <f>IF($T27=Models!$E$11,IF($U27&lt;1,LOOKUP($A$3,Models!$D$7:$D$9,Models!$F$12:$F$14),IF(AND($U27&gt;=1,$U27&lt;=3),LOOKUP($A$3,Models!$D$7:$D$9,Models!$G$12:$G$14),IF(AND($U27&gt;=4,$U27&lt;=6),LOOKUP($A$3,Models!$D$7:$D$9,Models!$H$12:$H$14), IF(AND($U27&gt;=7,$U27&lt;=10),LOOKUP($A$3,Models!$D$7:$D$9,Models!$I$12:$I$14), IF($U27 &gt; 10,LOOKUP($A$3,Models!$D$7:$D$9,Models!$J$12:$J$14), 0))))), 0)</f>
        <v>0</v>
      </c>
      <c r="Z27" s="14">
        <f>IF($T27=Models!$E$16,IF($U27&lt;1,LOOKUP($A$3,Models!$D$7:$D$9,Models!$F$17:$F$19),IF(AND($U27&gt;=1,$U27&lt;=3),LOOKUP($A$3,Models!$D$7:$D$9,Models!$G$17:$G$19),IF(AND($U27&gt;=4,$U27&lt;=6),LOOKUP($A$3,Models!$D$7:$D$9,Models!$H$17:$H$19), IF(AND($U27&gt;=7,$U27&lt;=10),LOOKUP($A$3,Models!$D$7:$D$9,Models!$I$17:$I$19), IF($U27 &gt; 10,LOOKUP($A$3,Models!$D$7:$D$9,Models!$J$17:$J$19), 0))))), 0)</f>
        <v>0</v>
      </c>
      <c r="AA27" s="14">
        <f>IF($T27=Models!$E$21,IF($U27&lt;1,LOOKUP($A$3,Models!$D$7:$D$9,Models!$F$22:$F$24),IF(AND($U27&gt;=1,$U27&lt;=3),LOOKUP($A$3,Models!$D$7:$D$9,Models!$G$22:$G$24),IF(AND($U27&gt;=4,$U27&lt;=6),LOOKUP($A$3,Models!$D$7:$D$9,Models!$H$22:$H$24), IF(AND($U27&gt;=7,$U27&lt;=10),LOOKUP($A$3,Models!$D$7:$D$9,Models!$I$22:$I$24), IF($U27 &gt; 10,LOOKUP($A$3,Models!$D$7:$D$9,Models!$J$22:$J$24), 0))))), 0)</f>
        <v>0</v>
      </c>
      <c r="AB27" s="14">
        <f>IF($T27=Models!$E$26,IF($U27&lt;1,LOOKUP($A$3,Models!$D$7:$D$9,Models!$F$27:$F$29),IF(AND($U27&gt;=1,$U27&lt;=3),LOOKUP($A$3,Models!$D$7:$D$9,Models!$G$27:$G$29),IF(AND($U27&gt;=4,$U27&lt;=6),LOOKUP($A$3,Models!$D$7:$D$9,Models!$H$27:$H$29), IF(AND($U27&gt;=7,$U27&lt;=10),LOOKUP($A$3,Models!$D$7:$D$9,Models!$I$27:$I$29), IF($U27 &gt; 10,LOOKUP($A$3,Models!$D$7:$D$9,Models!$J$27:$J$29), 0))))), 0)</f>
        <v>0</v>
      </c>
      <c r="AC27" s="14">
        <f>IF($T27=Models!$E$31,IF($U27&lt;1,LOOKUP($A$3,Models!$D$7:$D$9,Models!$F$32:$F$34),IF(AND($U27&gt;=1,$U27&lt;=3),LOOKUP($A$3,Models!$D$7:$D$9,Models!$G$32:$G$34),IF(AND($U27&gt;=4,$U27&lt;=6),LOOKUP($A$3,Models!$D$7:$D$9,Models!$H$32:$H$34), IF(AND($U27&gt;=7,$U27&lt;=10),LOOKUP($A$3,Models!$D$7:$D$9,Models!$I$32:$I$34), IF($U27 &gt; 10,LOOKUP($A$3,Models!$D$7:$D$9,Models!$J$32:$J$34), 0))))), 0)</f>
        <v>0</v>
      </c>
      <c r="AD27" s="14">
        <f>IF($T27=Models!$E$39,IF($U27&lt;1,LOOKUP($A$3,Models!$D$7:$D$9,Models!$F$40:$F$42),IF(AND($U27&gt;=1,$U27&lt;=4),LOOKUP($A$3,Models!$D$7:$D$9,Models!$G$40:$G$42),IF(AND($U27&gt;=5,$U27&lt;=7),LOOKUP($A$3,Models!$D$7:$D$9,Models!$H$40:$H$42), IF($U27 &gt; 7,LOOKUP($A$3,Models!$D$7:$D$9,Models!$I$40:$I$42), 0)))), 0)</f>
        <v>0</v>
      </c>
      <c r="AE27" s="14">
        <f>IF($T27=Models!$E$44,IF($U27&lt;1,LOOKUP($A$3,Models!$D$7:$D$9,Models!$F$45:$F$47),IF(AND($U27&gt;=1,$U27&lt;=4),LOOKUP($A$3,Models!$D$7:$D$9,Models!$G$45:$G$47),IF(AND($U27&gt;=5,$U27&lt;=7),LOOKUP($A$3,Models!$D$7:$D$9,Models!$H$45:$H$47), IF($U27 &gt; 7,LOOKUP($A$3,Models!$D$7:$D$9,Models!$I$45:$I$47), 0)))), 0)</f>
        <v>0</v>
      </c>
      <c r="AF27" s="14">
        <f>IF($T27=Models!$E$49,IF($U27&lt;1,LOOKUP($A$3,Models!$D$7:$D$9,Models!$F$50:$F$52),IF(AND($U27&gt;=1,$U27&lt;=4),LOOKUP($A$3,Models!$D$7:$D$9,Models!$G$50:$G$52),IF(AND($U27&gt;=5,$U27&lt;=7),LOOKUP($A$3,Models!$D$7:$D$9,Models!$H$50:$H$52), IF($U27 &gt; 7,LOOKUP($A$3,Models!$D$7:$D$9,Models!$I$50:$I$52), 0)))), 0)</f>
        <v>0</v>
      </c>
      <c r="AG27" s="14">
        <f>IF($T27=Models!$E$54,IF($U27&lt;1,LOOKUP($A$3,Models!$D$7:$D$9,Models!$F$55:$F$57),IF(AND($U27&gt;=1,$U27&lt;=4),LOOKUP($A$3,Models!$D$7:$D$9,Models!$G$55:$G$57),IF(AND($U27&gt;=5,$U27&lt;=7),LOOKUP($A$3,Models!$D$7:$D$9,Models!$H$55:$H$57), IF($U27 &gt; 7,LOOKUP($A$3,Models!$D$7:$D$9,Models!$I$55:$I$57), 0)))), 0)</f>
        <v>0</v>
      </c>
      <c r="AH27" s="14">
        <f>IF($T27=Models!$E$59,IF($U27&lt;1,LOOKUP($A$3,Models!$D$7:$D$9,Models!$F$60:$F$62),IF(AND($U27&gt;=1,$U27&lt;=4),LOOKUP($A$3,Models!$D$7:$D$9,Models!$G$60:$G$62),IF(AND($U27&gt;=5,$U27&lt;=7),LOOKUP($A$3,Models!$D$7:$D$9,Models!$H$60:$H$62), IF($U27 &gt; 7,LOOKUP($A$3,Models!$D$7:$D$9,Models!$I$60:$I$62), 0)))), 0)</f>
        <v>0</v>
      </c>
    </row>
    <row r="28" spans="5:34">
      <c r="J28">
        <v>23</v>
      </c>
      <c r="P28" s="6" t="e">
        <f ca="1">IF(LOOKUP(Beds!A61, Models!$A$4:$A$105, Models!$B$4:$B$105) = "QUEBEC 2", " ", IF(LOOKUP(Beds!A61, Models!$A$4:$A$105, Models!$B$4:$B$105) = "QUEBEC", " ", IF(Beds!B61 = 0, 0, YEAR(NOW())-IF(VALUE(LEFT(Beds!B61,2))&gt;80,CONCATENATE(19,LEFT(Beds!B61,2)),CONCATENATE(20,LEFT(Beds!B61,2))))))</f>
        <v>#N/A</v>
      </c>
      <c r="S28" s="7" t="str">
        <f>LEFT(Beds!A59,4)</f>
        <v/>
      </c>
      <c r="T28" t="str">
        <f>IF(S28 = "", " ", LOOKUP(S28,Models!$A$4:$A$99,Models!$B$4:$B$99))</f>
        <v xml:space="preserve"> </v>
      </c>
      <c r="U28" t="str">
        <f>Beds!C59</f>
        <v/>
      </c>
      <c r="W28">
        <f t="shared" si="0"/>
        <v>0</v>
      </c>
      <c r="X28" s="14">
        <f>IF($T28=Models!$E$6,IF($U28&lt;1,LOOKUP($A$3,Models!$D$7:$D$9,Models!$F$7:$F$9),IF(AND($U28&gt;=1,$U28&lt;=3),LOOKUP($A$3,Models!$D$7:$D$9,Models!$G$7:$G$9),IF(AND($U28&gt;=4,$U28&lt;=6),LOOKUP($A$3,Models!$D$7:$D$9,Models!$H$7:$H$9), IF(AND($U28&gt;=7,$U28&lt;=10),LOOKUP($A$3,Models!$D$7:$D$9,Models!$I$7:$I$9), IF($U28 &gt; 10,LOOKUP($A$3,Models!$D$7:$D$9,Models!$J$7:$J$9), 0))))), 0)</f>
        <v>0</v>
      </c>
      <c r="Y28" s="14">
        <f>IF($T28=Models!$E$11,IF($U28&lt;1,LOOKUP($A$3,Models!$D$7:$D$9,Models!$F$12:$F$14),IF(AND($U28&gt;=1,$U28&lt;=3),LOOKUP($A$3,Models!$D$7:$D$9,Models!$G$12:$G$14),IF(AND($U28&gt;=4,$U28&lt;=6),LOOKUP($A$3,Models!$D$7:$D$9,Models!$H$12:$H$14), IF(AND($U28&gt;=7,$U28&lt;=10),LOOKUP($A$3,Models!$D$7:$D$9,Models!$I$12:$I$14), IF($U28 &gt; 10,LOOKUP($A$3,Models!$D$7:$D$9,Models!$J$12:$J$14), 0))))), 0)</f>
        <v>0</v>
      </c>
      <c r="Z28" s="14">
        <f>IF($T28=Models!$E$16,IF($U28&lt;1,LOOKUP($A$3,Models!$D$7:$D$9,Models!$F$17:$F$19),IF(AND($U28&gt;=1,$U28&lt;=3),LOOKUP($A$3,Models!$D$7:$D$9,Models!$G$17:$G$19),IF(AND($U28&gt;=4,$U28&lt;=6),LOOKUP($A$3,Models!$D$7:$D$9,Models!$H$17:$H$19), IF(AND($U28&gt;=7,$U28&lt;=10),LOOKUP($A$3,Models!$D$7:$D$9,Models!$I$17:$I$19), IF($U28 &gt; 10,LOOKUP($A$3,Models!$D$7:$D$9,Models!$J$17:$J$19), 0))))), 0)</f>
        <v>0</v>
      </c>
      <c r="AA28" s="14">
        <f>IF($T28=Models!$E$21,IF($U28&lt;1,LOOKUP($A$3,Models!$D$7:$D$9,Models!$F$22:$F$24),IF(AND($U28&gt;=1,$U28&lt;=3),LOOKUP($A$3,Models!$D$7:$D$9,Models!$G$22:$G$24),IF(AND($U28&gt;=4,$U28&lt;=6),LOOKUP($A$3,Models!$D$7:$D$9,Models!$H$22:$H$24), IF(AND($U28&gt;=7,$U28&lt;=10),LOOKUP($A$3,Models!$D$7:$D$9,Models!$I$22:$I$24), IF($U28 &gt; 10,LOOKUP($A$3,Models!$D$7:$D$9,Models!$J$22:$J$24), 0))))), 0)</f>
        <v>0</v>
      </c>
      <c r="AB28" s="14">
        <f>IF($T28=Models!$E$26,IF($U28&lt;1,LOOKUP($A$3,Models!$D$7:$D$9,Models!$F$27:$F$29),IF(AND($U28&gt;=1,$U28&lt;=3),LOOKUP($A$3,Models!$D$7:$D$9,Models!$G$27:$G$29),IF(AND($U28&gt;=4,$U28&lt;=6),LOOKUP($A$3,Models!$D$7:$D$9,Models!$H$27:$H$29), IF(AND($U28&gt;=7,$U28&lt;=10),LOOKUP($A$3,Models!$D$7:$D$9,Models!$I$27:$I$29), IF($U28 &gt; 10,LOOKUP($A$3,Models!$D$7:$D$9,Models!$J$27:$J$29), 0))))), 0)</f>
        <v>0</v>
      </c>
      <c r="AC28" s="14">
        <f>IF($T28=Models!$E$31,IF($U28&lt;1,LOOKUP($A$3,Models!$D$7:$D$9,Models!$F$32:$F$34),IF(AND($U28&gt;=1,$U28&lt;=3),LOOKUP($A$3,Models!$D$7:$D$9,Models!$G$32:$G$34),IF(AND($U28&gt;=4,$U28&lt;=6),LOOKUP($A$3,Models!$D$7:$D$9,Models!$H$32:$H$34), IF(AND($U28&gt;=7,$U28&lt;=10),LOOKUP($A$3,Models!$D$7:$D$9,Models!$I$32:$I$34), IF($U28 &gt; 10,LOOKUP($A$3,Models!$D$7:$D$9,Models!$J$32:$J$34), 0))))), 0)</f>
        <v>0</v>
      </c>
      <c r="AD28" s="14">
        <f>IF($T28=Models!$E$39,IF($U28&lt;1,LOOKUP($A$3,Models!$D$7:$D$9,Models!$F$40:$F$42),IF(AND($U28&gt;=1,$U28&lt;=4),LOOKUP($A$3,Models!$D$7:$D$9,Models!$G$40:$G$42),IF(AND($U28&gt;=5,$U28&lt;=7),LOOKUP($A$3,Models!$D$7:$D$9,Models!$H$40:$H$42), IF($U28 &gt; 7,LOOKUP($A$3,Models!$D$7:$D$9,Models!$I$40:$I$42), 0)))), 0)</f>
        <v>0</v>
      </c>
      <c r="AE28" s="14">
        <f>IF($T28=Models!$E$44,IF($U28&lt;1,LOOKUP($A$3,Models!$D$7:$D$9,Models!$F$45:$F$47),IF(AND($U28&gt;=1,$U28&lt;=4),LOOKUP($A$3,Models!$D$7:$D$9,Models!$G$45:$G$47),IF(AND($U28&gt;=5,$U28&lt;=7),LOOKUP($A$3,Models!$D$7:$D$9,Models!$H$45:$H$47), IF($U28 &gt; 7,LOOKUP($A$3,Models!$D$7:$D$9,Models!$I$45:$I$47), 0)))), 0)</f>
        <v>0</v>
      </c>
      <c r="AF28" s="14">
        <f>IF($T28=Models!$E$49,IF($U28&lt;1,LOOKUP($A$3,Models!$D$7:$D$9,Models!$F$50:$F$52),IF(AND($U28&gt;=1,$U28&lt;=4),LOOKUP($A$3,Models!$D$7:$D$9,Models!$G$50:$G$52),IF(AND($U28&gt;=5,$U28&lt;=7),LOOKUP($A$3,Models!$D$7:$D$9,Models!$H$50:$H$52), IF($U28 &gt; 7,LOOKUP($A$3,Models!$D$7:$D$9,Models!$I$50:$I$52), 0)))), 0)</f>
        <v>0</v>
      </c>
      <c r="AG28" s="14">
        <f>IF($T28=Models!$E$54,IF($U28&lt;1,LOOKUP($A$3,Models!$D$7:$D$9,Models!$F$55:$F$57),IF(AND($U28&gt;=1,$U28&lt;=4),LOOKUP($A$3,Models!$D$7:$D$9,Models!$G$55:$G$57),IF(AND($U28&gt;=5,$U28&lt;=7),LOOKUP($A$3,Models!$D$7:$D$9,Models!$H$55:$H$57), IF($U28 &gt; 7,LOOKUP($A$3,Models!$D$7:$D$9,Models!$I$55:$I$57), 0)))), 0)</f>
        <v>0</v>
      </c>
      <c r="AH28" s="14">
        <f>IF($T28=Models!$E$59,IF($U28&lt;1,LOOKUP($A$3,Models!$D$7:$D$9,Models!$F$60:$F$62),IF(AND($U28&gt;=1,$U28&lt;=4),LOOKUP($A$3,Models!$D$7:$D$9,Models!$G$60:$G$62),IF(AND($U28&gt;=5,$U28&lt;=7),LOOKUP($A$3,Models!$D$7:$D$9,Models!$H$60:$H$62), IF($U28 &gt; 7,LOOKUP($A$3,Models!$D$7:$D$9,Models!$I$60:$I$62), 0)))), 0)</f>
        <v>0</v>
      </c>
    </row>
    <row r="29" spans="5:34">
      <c r="J29">
        <v>24</v>
      </c>
      <c r="P29" s="6" t="e">
        <f ca="1">IF(LOOKUP(Beds!A62, Models!$A$4:$A$105, Models!$B$4:$B$105) = "QUEBEC 2", " ", IF(LOOKUP(Beds!A62, Models!$A$4:$A$105, Models!$B$4:$B$105) = "QUEBEC", " ", IF(Beds!B62 = 0, 0, YEAR(NOW())-IF(VALUE(LEFT(Beds!B62,2))&gt;80,CONCATENATE(19,LEFT(Beds!B62,2)),CONCATENATE(20,LEFT(Beds!B62,2))))))</f>
        <v>#N/A</v>
      </c>
      <c r="S29" s="7" t="str">
        <f>LEFT(Beds!A60,4)</f>
        <v/>
      </c>
      <c r="T29" t="str">
        <f>IF(S29 = "", " ", LOOKUP(S29,Models!$A$4:$A$99,Models!$B$4:$B$99))</f>
        <v xml:space="preserve"> </v>
      </c>
      <c r="U29" t="str">
        <f>Beds!C60</f>
        <v/>
      </c>
      <c r="W29">
        <f t="shared" si="0"/>
        <v>0</v>
      </c>
      <c r="X29" s="14">
        <f>IF($T29=Models!$E$6,IF($U29&lt;1,LOOKUP($A$3,Models!$D$7:$D$9,Models!$F$7:$F$9),IF(AND($U29&gt;=1,$U29&lt;=3),LOOKUP($A$3,Models!$D$7:$D$9,Models!$G$7:$G$9),IF(AND($U29&gt;=4,$U29&lt;=6),LOOKUP($A$3,Models!$D$7:$D$9,Models!$H$7:$H$9), IF(AND($U29&gt;=7,$U29&lt;=10),LOOKUP($A$3,Models!$D$7:$D$9,Models!$I$7:$I$9), IF($U29 &gt; 10,LOOKUP($A$3,Models!$D$7:$D$9,Models!$J$7:$J$9), 0))))), 0)</f>
        <v>0</v>
      </c>
      <c r="Y29" s="14">
        <f>IF($T29=Models!$E$11,IF($U29&lt;1,LOOKUP($A$3,Models!$D$7:$D$9,Models!$F$12:$F$14),IF(AND($U29&gt;=1,$U29&lt;=3),LOOKUP($A$3,Models!$D$7:$D$9,Models!$G$12:$G$14),IF(AND($U29&gt;=4,$U29&lt;=6),LOOKUP($A$3,Models!$D$7:$D$9,Models!$H$12:$H$14), IF(AND($U29&gt;=7,$U29&lt;=10),LOOKUP($A$3,Models!$D$7:$D$9,Models!$I$12:$I$14), IF($U29 &gt; 10,LOOKUP($A$3,Models!$D$7:$D$9,Models!$J$12:$J$14), 0))))), 0)</f>
        <v>0</v>
      </c>
      <c r="Z29" s="14">
        <f>IF($T29=Models!$E$16,IF($U29&lt;1,LOOKUP($A$3,Models!$D$7:$D$9,Models!$F$17:$F$19),IF(AND($U29&gt;=1,$U29&lt;=3),LOOKUP($A$3,Models!$D$7:$D$9,Models!$G$17:$G$19),IF(AND($U29&gt;=4,$U29&lt;=6),LOOKUP($A$3,Models!$D$7:$D$9,Models!$H$17:$H$19), IF(AND($U29&gt;=7,$U29&lt;=10),LOOKUP($A$3,Models!$D$7:$D$9,Models!$I$17:$I$19), IF($U29 &gt; 10,LOOKUP($A$3,Models!$D$7:$D$9,Models!$J$17:$J$19), 0))))), 0)</f>
        <v>0</v>
      </c>
      <c r="AA29" s="14">
        <f>IF($T29=Models!$E$21,IF($U29&lt;1,LOOKUP($A$3,Models!$D$7:$D$9,Models!$F$22:$F$24),IF(AND($U29&gt;=1,$U29&lt;=3),LOOKUP($A$3,Models!$D$7:$D$9,Models!$G$22:$G$24),IF(AND($U29&gt;=4,$U29&lt;=6),LOOKUP($A$3,Models!$D$7:$D$9,Models!$H$22:$H$24), IF(AND($U29&gt;=7,$U29&lt;=10),LOOKUP($A$3,Models!$D$7:$D$9,Models!$I$22:$I$24), IF($U29 &gt; 10,LOOKUP($A$3,Models!$D$7:$D$9,Models!$J$22:$J$24), 0))))), 0)</f>
        <v>0</v>
      </c>
      <c r="AB29" s="14">
        <f>IF($T29=Models!$E$26,IF($U29&lt;1,LOOKUP($A$3,Models!$D$7:$D$9,Models!$F$27:$F$29),IF(AND($U29&gt;=1,$U29&lt;=3),LOOKUP($A$3,Models!$D$7:$D$9,Models!$G$27:$G$29),IF(AND($U29&gt;=4,$U29&lt;=6),LOOKUP($A$3,Models!$D$7:$D$9,Models!$H$27:$H$29), IF(AND($U29&gt;=7,$U29&lt;=10),LOOKUP($A$3,Models!$D$7:$D$9,Models!$I$27:$I$29), IF($U29 &gt; 10,LOOKUP($A$3,Models!$D$7:$D$9,Models!$J$27:$J$29), 0))))), 0)</f>
        <v>0</v>
      </c>
      <c r="AC29" s="14">
        <f>IF($T29=Models!$E$31,IF($U29&lt;1,LOOKUP($A$3,Models!$D$7:$D$9,Models!$F$32:$F$34),IF(AND($U29&gt;=1,$U29&lt;=3),LOOKUP($A$3,Models!$D$7:$D$9,Models!$G$32:$G$34),IF(AND($U29&gt;=4,$U29&lt;=6),LOOKUP($A$3,Models!$D$7:$D$9,Models!$H$32:$H$34), IF(AND($U29&gt;=7,$U29&lt;=10),LOOKUP($A$3,Models!$D$7:$D$9,Models!$I$32:$I$34), IF($U29 &gt; 10,LOOKUP($A$3,Models!$D$7:$D$9,Models!$J$32:$J$34), 0))))), 0)</f>
        <v>0</v>
      </c>
      <c r="AD29" s="14">
        <f>IF($T29=Models!$E$39,IF($U29&lt;1,LOOKUP($A$3,Models!$D$7:$D$9,Models!$F$40:$F$42),IF(AND($U29&gt;=1,$U29&lt;=4),LOOKUP($A$3,Models!$D$7:$D$9,Models!$G$40:$G$42),IF(AND($U29&gt;=5,$U29&lt;=7),LOOKUP($A$3,Models!$D$7:$D$9,Models!$H$40:$H$42), IF($U29 &gt; 7,LOOKUP($A$3,Models!$D$7:$D$9,Models!$I$40:$I$42), 0)))), 0)</f>
        <v>0</v>
      </c>
      <c r="AE29" s="14">
        <f>IF($T29=Models!$E$44,IF($U29&lt;1,LOOKUP($A$3,Models!$D$7:$D$9,Models!$F$45:$F$47),IF(AND($U29&gt;=1,$U29&lt;=4),LOOKUP($A$3,Models!$D$7:$D$9,Models!$G$45:$G$47),IF(AND($U29&gt;=5,$U29&lt;=7),LOOKUP($A$3,Models!$D$7:$D$9,Models!$H$45:$H$47), IF($U29 &gt; 7,LOOKUP($A$3,Models!$D$7:$D$9,Models!$I$45:$I$47), 0)))), 0)</f>
        <v>0</v>
      </c>
      <c r="AF29" s="14">
        <f>IF($T29=Models!$E$49,IF($U29&lt;1,LOOKUP($A$3,Models!$D$7:$D$9,Models!$F$50:$F$52),IF(AND($U29&gt;=1,$U29&lt;=4),LOOKUP($A$3,Models!$D$7:$D$9,Models!$G$50:$G$52),IF(AND($U29&gt;=5,$U29&lt;=7),LOOKUP($A$3,Models!$D$7:$D$9,Models!$H$50:$H$52), IF($U29 &gt; 7,LOOKUP($A$3,Models!$D$7:$D$9,Models!$I$50:$I$52), 0)))), 0)</f>
        <v>0</v>
      </c>
      <c r="AG29" s="14">
        <f>IF($T29=Models!$E$54,IF($U29&lt;1,LOOKUP($A$3,Models!$D$7:$D$9,Models!$F$55:$F$57),IF(AND($U29&gt;=1,$U29&lt;=4),LOOKUP($A$3,Models!$D$7:$D$9,Models!$G$55:$G$57),IF(AND($U29&gt;=5,$U29&lt;=7),LOOKUP($A$3,Models!$D$7:$D$9,Models!$H$55:$H$57), IF($U29 &gt; 7,LOOKUP($A$3,Models!$D$7:$D$9,Models!$I$55:$I$57), 0)))), 0)</f>
        <v>0</v>
      </c>
      <c r="AH29" s="14">
        <f>IF($T29=Models!$E$59,IF($U29&lt;1,LOOKUP($A$3,Models!$D$7:$D$9,Models!$F$60:$F$62),IF(AND($U29&gt;=1,$U29&lt;=4),LOOKUP($A$3,Models!$D$7:$D$9,Models!$G$60:$G$62),IF(AND($U29&gt;=5,$U29&lt;=7),LOOKUP($A$3,Models!$D$7:$D$9,Models!$H$60:$H$62), IF($U29 &gt; 7,LOOKUP($A$3,Models!$D$7:$D$9,Models!$I$60:$I$62), 0)))), 0)</f>
        <v>0</v>
      </c>
    </row>
    <row r="30" spans="5:34">
      <c r="J30">
        <v>25</v>
      </c>
      <c r="P30" s="6" t="e">
        <f ca="1">IF(LOOKUP(Beds!A63, Models!$A$4:$A$105, Models!$B$4:$B$105) = "QUEBEC 2", " ", IF(LOOKUP(Beds!A63, Models!$A$4:$A$105, Models!$B$4:$B$105) = "QUEBEC", " ", IF(Beds!B63 = 0, 0, YEAR(NOW())-IF(VALUE(LEFT(Beds!B63,2))&gt;80,CONCATENATE(19,LEFT(Beds!B63,2)),CONCATENATE(20,LEFT(Beds!B63,2))))))</f>
        <v>#N/A</v>
      </c>
      <c r="S30" s="7" t="str">
        <f>LEFT(Beds!A61,4)</f>
        <v/>
      </c>
      <c r="T30" t="str">
        <f>IF(S30 = "", " ", LOOKUP(S30,Models!$A$4:$A$99,Models!$B$4:$B$99))</f>
        <v xml:space="preserve"> </v>
      </c>
      <c r="U30" t="str">
        <f>Beds!C61</f>
        <v/>
      </c>
      <c r="W30">
        <f t="shared" si="0"/>
        <v>0</v>
      </c>
      <c r="X30" s="14">
        <f>IF($T30=Models!$E$6,IF($U30&lt;1,LOOKUP($A$3,Models!$D$7:$D$9,Models!$F$7:$F$9),IF(AND($U30&gt;=1,$U30&lt;=3),LOOKUP($A$3,Models!$D$7:$D$9,Models!$G$7:$G$9),IF(AND($U30&gt;=4,$U30&lt;=6),LOOKUP($A$3,Models!$D$7:$D$9,Models!$H$7:$H$9), IF(AND($U30&gt;=7,$U30&lt;=10),LOOKUP($A$3,Models!$D$7:$D$9,Models!$I$7:$I$9), IF($U30 &gt; 10,LOOKUP($A$3,Models!$D$7:$D$9,Models!$J$7:$J$9), 0))))), 0)</f>
        <v>0</v>
      </c>
      <c r="Y30" s="14">
        <f>IF($T30=Models!$E$11,IF($U30&lt;1,LOOKUP($A$3,Models!$D$7:$D$9,Models!$F$12:$F$14),IF(AND($U30&gt;=1,$U30&lt;=3),LOOKUP($A$3,Models!$D$7:$D$9,Models!$G$12:$G$14),IF(AND($U30&gt;=4,$U30&lt;=6),LOOKUP($A$3,Models!$D$7:$D$9,Models!$H$12:$H$14), IF(AND($U30&gt;=7,$U30&lt;=10),LOOKUP($A$3,Models!$D$7:$D$9,Models!$I$12:$I$14), IF($U30 &gt; 10,LOOKUP($A$3,Models!$D$7:$D$9,Models!$J$12:$J$14), 0))))), 0)</f>
        <v>0</v>
      </c>
      <c r="Z30" s="14">
        <f>IF($T30=Models!$E$16,IF($U30&lt;1,LOOKUP($A$3,Models!$D$7:$D$9,Models!$F$17:$F$19),IF(AND($U30&gt;=1,$U30&lt;=3),LOOKUP($A$3,Models!$D$7:$D$9,Models!$G$17:$G$19),IF(AND($U30&gt;=4,$U30&lt;=6),LOOKUP($A$3,Models!$D$7:$D$9,Models!$H$17:$H$19), IF(AND($U30&gt;=7,$U30&lt;=10),LOOKUP($A$3,Models!$D$7:$D$9,Models!$I$17:$I$19), IF($U30 &gt; 10,LOOKUP($A$3,Models!$D$7:$D$9,Models!$J$17:$J$19), 0))))), 0)</f>
        <v>0</v>
      </c>
      <c r="AA30" s="14">
        <f>IF($T30=Models!$E$21,IF($U30&lt;1,LOOKUP($A$3,Models!$D$7:$D$9,Models!$F$22:$F$24),IF(AND($U30&gt;=1,$U30&lt;=3),LOOKUP($A$3,Models!$D$7:$D$9,Models!$G$22:$G$24),IF(AND($U30&gt;=4,$U30&lt;=6),LOOKUP($A$3,Models!$D$7:$D$9,Models!$H$22:$H$24), IF(AND($U30&gt;=7,$U30&lt;=10),LOOKUP($A$3,Models!$D$7:$D$9,Models!$I$22:$I$24), IF($U30 &gt; 10,LOOKUP($A$3,Models!$D$7:$D$9,Models!$J$22:$J$24), 0))))), 0)</f>
        <v>0</v>
      </c>
      <c r="AB30" s="14">
        <f>IF($T30=Models!$E$26,IF($U30&lt;1,LOOKUP($A$3,Models!$D$7:$D$9,Models!$F$27:$F$29),IF(AND($U30&gt;=1,$U30&lt;=3),LOOKUP($A$3,Models!$D$7:$D$9,Models!$G$27:$G$29),IF(AND($U30&gt;=4,$U30&lt;=6),LOOKUP($A$3,Models!$D$7:$D$9,Models!$H$27:$H$29), IF(AND($U30&gt;=7,$U30&lt;=10),LOOKUP($A$3,Models!$D$7:$D$9,Models!$I$27:$I$29), IF($U30 &gt; 10,LOOKUP($A$3,Models!$D$7:$D$9,Models!$J$27:$J$29), 0))))), 0)</f>
        <v>0</v>
      </c>
      <c r="AC30" s="14">
        <f>IF($T30=Models!$E$31,IF($U30&lt;1,LOOKUP($A$3,Models!$D$7:$D$9,Models!$F$32:$F$34),IF(AND($U30&gt;=1,$U30&lt;=3),LOOKUP($A$3,Models!$D$7:$D$9,Models!$G$32:$G$34),IF(AND($U30&gt;=4,$U30&lt;=6),LOOKUP($A$3,Models!$D$7:$D$9,Models!$H$32:$H$34), IF(AND($U30&gt;=7,$U30&lt;=10),LOOKUP($A$3,Models!$D$7:$D$9,Models!$I$32:$I$34), IF($U30 &gt; 10,LOOKUP($A$3,Models!$D$7:$D$9,Models!$J$32:$J$34), 0))))), 0)</f>
        <v>0</v>
      </c>
      <c r="AD30" s="14">
        <f>IF($T30=Models!$E$39,IF($U30&lt;1,LOOKUP($A$3,Models!$D$7:$D$9,Models!$F$40:$F$42),IF(AND($U30&gt;=1,$U30&lt;=4),LOOKUP($A$3,Models!$D$7:$D$9,Models!$G$40:$G$42),IF(AND($U30&gt;=5,$U30&lt;=7),LOOKUP($A$3,Models!$D$7:$D$9,Models!$H$40:$H$42), IF($U30 &gt; 7,LOOKUP($A$3,Models!$D$7:$D$9,Models!$I$40:$I$42), 0)))), 0)</f>
        <v>0</v>
      </c>
      <c r="AE30" s="14">
        <f>IF($T30=Models!$E$44,IF($U30&lt;1,LOOKUP($A$3,Models!$D$7:$D$9,Models!$F$45:$F$47),IF(AND($U30&gt;=1,$U30&lt;=4),LOOKUP($A$3,Models!$D$7:$D$9,Models!$G$45:$G$47),IF(AND($U30&gt;=5,$U30&lt;=7),LOOKUP($A$3,Models!$D$7:$D$9,Models!$H$45:$H$47), IF($U30 &gt; 7,LOOKUP($A$3,Models!$D$7:$D$9,Models!$I$45:$I$47), 0)))), 0)</f>
        <v>0</v>
      </c>
      <c r="AF30" s="14">
        <f>IF($T30=Models!$E$49,IF($U30&lt;1,LOOKUP($A$3,Models!$D$7:$D$9,Models!$F$50:$F$52),IF(AND($U30&gt;=1,$U30&lt;=4),LOOKUP($A$3,Models!$D$7:$D$9,Models!$G$50:$G$52),IF(AND($U30&gt;=5,$U30&lt;=7),LOOKUP($A$3,Models!$D$7:$D$9,Models!$H$50:$H$52), IF($U30 &gt; 7,LOOKUP($A$3,Models!$D$7:$D$9,Models!$I$50:$I$52), 0)))), 0)</f>
        <v>0</v>
      </c>
      <c r="AG30" s="14">
        <f>IF($T30=Models!$E$54,IF($U30&lt;1,LOOKUP($A$3,Models!$D$7:$D$9,Models!$F$55:$F$57),IF(AND($U30&gt;=1,$U30&lt;=4),LOOKUP($A$3,Models!$D$7:$D$9,Models!$G$55:$G$57),IF(AND($U30&gt;=5,$U30&lt;=7),LOOKUP($A$3,Models!$D$7:$D$9,Models!$H$55:$H$57), IF($U30 &gt; 7,LOOKUP($A$3,Models!$D$7:$D$9,Models!$I$55:$I$57), 0)))), 0)</f>
        <v>0</v>
      </c>
      <c r="AH30" s="14">
        <f>IF($T30=Models!$E$59,IF($U30&lt;1,LOOKUP($A$3,Models!$D$7:$D$9,Models!$F$60:$F$62),IF(AND($U30&gt;=1,$U30&lt;=4),LOOKUP($A$3,Models!$D$7:$D$9,Models!$G$60:$G$62),IF(AND($U30&gt;=5,$U30&lt;=7),LOOKUP($A$3,Models!$D$7:$D$9,Models!$H$60:$H$62), IF($U30 &gt; 7,LOOKUP($A$3,Models!$D$7:$D$9,Models!$I$60:$I$62), 0)))), 0)</f>
        <v>0</v>
      </c>
    </row>
    <row r="31" spans="5:34">
      <c r="J31">
        <v>26</v>
      </c>
      <c r="P31" s="6" t="e">
        <f ca="1">IF(LOOKUP(Beds!A64, Models!$A$4:$A$105, Models!$B$4:$B$105) = "QUEBEC 2", " ", IF(LOOKUP(Beds!A64, Models!$A$4:$A$105, Models!$B$4:$B$105) = "QUEBEC", " ", IF(Beds!B64 = 0, 0, YEAR(NOW())-IF(VALUE(LEFT(Beds!B64,2))&gt;80,CONCATENATE(19,LEFT(Beds!B64,2)),CONCATENATE(20,LEFT(Beds!B64,2))))))</f>
        <v>#N/A</v>
      </c>
      <c r="S31" s="7" t="str">
        <f>LEFT(Beds!A62,4)</f>
        <v/>
      </c>
      <c r="T31" t="str">
        <f>IF(S31 = "", " ", LOOKUP(S31,Models!$A$4:$A$99,Models!$B$4:$B$99))</f>
        <v xml:space="preserve"> </v>
      </c>
      <c r="U31" t="str">
        <f>Beds!C62</f>
        <v/>
      </c>
      <c r="W31">
        <f t="shared" si="0"/>
        <v>0</v>
      </c>
      <c r="X31" s="14">
        <f>IF($T31=Models!$E$6,IF($U31&lt;1,LOOKUP($A$3,Models!$D$7:$D$9,Models!$F$7:$F$9),IF(AND($U31&gt;=1,$U31&lt;=3),LOOKUP($A$3,Models!$D$7:$D$9,Models!$G$7:$G$9),IF(AND($U31&gt;=4,$U31&lt;=6),LOOKUP($A$3,Models!$D$7:$D$9,Models!$H$7:$H$9), IF(AND($U31&gt;=7,$U31&lt;=10),LOOKUP($A$3,Models!$D$7:$D$9,Models!$I$7:$I$9), IF($U31 &gt; 10,LOOKUP($A$3,Models!$D$7:$D$9,Models!$J$7:$J$9), 0))))), 0)</f>
        <v>0</v>
      </c>
      <c r="Y31" s="14">
        <f>IF($T31=Models!$E$11,IF($U31&lt;1,LOOKUP($A$3,Models!$D$7:$D$9,Models!$F$12:$F$14),IF(AND($U31&gt;=1,$U31&lt;=3),LOOKUP($A$3,Models!$D$7:$D$9,Models!$G$12:$G$14),IF(AND($U31&gt;=4,$U31&lt;=6),LOOKUP($A$3,Models!$D$7:$D$9,Models!$H$12:$H$14), IF(AND($U31&gt;=7,$U31&lt;=10),LOOKUP($A$3,Models!$D$7:$D$9,Models!$I$12:$I$14), IF($U31 &gt; 10,LOOKUP($A$3,Models!$D$7:$D$9,Models!$J$12:$J$14), 0))))), 0)</f>
        <v>0</v>
      </c>
      <c r="Z31" s="14">
        <f>IF($T31=Models!$E$16,IF($U31&lt;1,LOOKUP($A$3,Models!$D$7:$D$9,Models!$F$17:$F$19),IF(AND($U31&gt;=1,$U31&lt;=3),LOOKUP($A$3,Models!$D$7:$D$9,Models!$G$17:$G$19),IF(AND($U31&gt;=4,$U31&lt;=6),LOOKUP($A$3,Models!$D$7:$D$9,Models!$H$17:$H$19), IF(AND($U31&gt;=7,$U31&lt;=10),LOOKUP($A$3,Models!$D$7:$D$9,Models!$I$17:$I$19), IF($U31 &gt; 10,LOOKUP($A$3,Models!$D$7:$D$9,Models!$J$17:$J$19), 0))))), 0)</f>
        <v>0</v>
      </c>
      <c r="AA31" s="14">
        <f>IF($T31=Models!$E$21,IF($U31&lt;1,LOOKUP($A$3,Models!$D$7:$D$9,Models!$F$22:$F$24),IF(AND($U31&gt;=1,$U31&lt;=3),LOOKUP($A$3,Models!$D$7:$D$9,Models!$G$22:$G$24),IF(AND($U31&gt;=4,$U31&lt;=6),LOOKUP($A$3,Models!$D$7:$D$9,Models!$H$22:$H$24), IF(AND($U31&gt;=7,$U31&lt;=10),LOOKUP($A$3,Models!$D$7:$D$9,Models!$I$22:$I$24), IF($U31 &gt; 10,LOOKUP($A$3,Models!$D$7:$D$9,Models!$J$22:$J$24), 0))))), 0)</f>
        <v>0</v>
      </c>
      <c r="AB31" s="14">
        <f>IF($T31=Models!$E$26,IF($U31&lt;1,LOOKUP($A$3,Models!$D$7:$D$9,Models!$F$27:$F$29),IF(AND($U31&gt;=1,$U31&lt;=3),LOOKUP($A$3,Models!$D$7:$D$9,Models!$G$27:$G$29),IF(AND($U31&gt;=4,$U31&lt;=6),LOOKUP($A$3,Models!$D$7:$D$9,Models!$H$27:$H$29), IF(AND($U31&gt;=7,$U31&lt;=10),LOOKUP($A$3,Models!$D$7:$D$9,Models!$I$27:$I$29), IF($U31 &gt; 10,LOOKUP($A$3,Models!$D$7:$D$9,Models!$J$27:$J$29), 0))))), 0)</f>
        <v>0</v>
      </c>
      <c r="AC31" s="14">
        <f>IF($T31=Models!$E$31,IF($U31&lt;1,LOOKUP($A$3,Models!$D$7:$D$9,Models!$F$32:$F$34),IF(AND($U31&gt;=1,$U31&lt;=3),LOOKUP($A$3,Models!$D$7:$D$9,Models!$G$32:$G$34),IF(AND($U31&gt;=4,$U31&lt;=6),LOOKUP($A$3,Models!$D$7:$D$9,Models!$H$32:$H$34), IF(AND($U31&gt;=7,$U31&lt;=10),LOOKUP($A$3,Models!$D$7:$D$9,Models!$I$32:$I$34), IF($U31 &gt; 10,LOOKUP($A$3,Models!$D$7:$D$9,Models!$J$32:$J$34), 0))))), 0)</f>
        <v>0</v>
      </c>
      <c r="AD31" s="14">
        <f>IF($T31=Models!$E$39,IF($U31&lt;1,LOOKUP($A$3,Models!$D$7:$D$9,Models!$F$40:$F$42),IF(AND($U31&gt;=1,$U31&lt;=4),LOOKUP($A$3,Models!$D$7:$D$9,Models!$G$40:$G$42),IF(AND($U31&gt;=5,$U31&lt;=7),LOOKUP($A$3,Models!$D$7:$D$9,Models!$H$40:$H$42), IF($U31 &gt; 7,LOOKUP($A$3,Models!$D$7:$D$9,Models!$I$40:$I$42), 0)))), 0)</f>
        <v>0</v>
      </c>
      <c r="AE31" s="14">
        <f>IF($T31=Models!$E$44,IF($U31&lt;1,LOOKUP($A$3,Models!$D$7:$D$9,Models!$F$45:$F$47),IF(AND($U31&gt;=1,$U31&lt;=4),LOOKUP($A$3,Models!$D$7:$D$9,Models!$G$45:$G$47),IF(AND($U31&gt;=5,$U31&lt;=7),LOOKUP($A$3,Models!$D$7:$D$9,Models!$H$45:$H$47), IF($U31 &gt; 7,LOOKUP($A$3,Models!$D$7:$D$9,Models!$I$45:$I$47), 0)))), 0)</f>
        <v>0</v>
      </c>
      <c r="AF31" s="14">
        <f>IF($T31=Models!$E$49,IF($U31&lt;1,LOOKUP($A$3,Models!$D$7:$D$9,Models!$F$50:$F$52),IF(AND($U31&gt;=1,$U31&lt;=4),LOOKUP($A$3,Models!$D$7:$D$9,Models!$G$50:$G$52),IF(AND($U31&gt;=5,$U31&lt;=7),LOOKUP($A$3,Models!$D$7:$D$9,Models!$H$50:$H$52), IF($U31 &gt; 7,LOOKUP($A$3,Models!$D$7:$D$9,Models!$I$50:$I$52), 0)))), 0)</f>
        <v>0</v>
      </c>
      <c r="AG31" s="14">
        <f>IF($T31=Models!$E$54,IF($U31&lt;1,LOOKUP($A$3,Models!$D$7:$D$9,Models!$F$55:$F$57),IF(AND($U31&gt;=1,$U31&lt;=4),LOOKUP($A$3,Models!$D$7:$D$9,Models!$G$55:$G$57),IF(AND($U31&gt;=5,$U31&lt;=7),LOOKUP($A$3,Models!$D$7:$D$9,Models!$H$55:$H$57), IF($U31 &gt; 7,LOOKUP($A$3,Models!$D$7:$D$9,Models!$I$55:$I$57), 0)))), 0)</f>
        <v>0</v>
      </c>
      <c r="AH31" s="14">
        <f>IF($T31=Models!$E$59,IF($U31&lt;1,LOOKUP($A$3,Models!$D$7:$D$9,Models!$F$60:$F$62),IF(AND($U31&gt;=1,$U31&lt;=4),LOOKUP($A$3,Models!$D$7:$D$9,Models!$G$60:$G$62),IF(AND($U31&gt;=5,$U31&lt;=7),LOOKUP($A$3,Models!$D$7:$D$9,Models!$H$60:$H$62), IF($U31 &gt; 7,LOOKUP($A$3,Models!$D$7:$D$9,Models!$I$60:$I$62), 0)))), 0)</f>
        <v>0</v>
      </c>
    </row>
    <row r="32" spans="5:34">
      <c r="J32">
        <v>27</v>
      </c>
      <c r="P32" s="6" t="e">
        <f ca="1">IF(LOOKUP(Beds!A65, Models!$A$4:$A$105, Models!$B$4:$B$105) = "QUEBEC 2", " ", IF(LOOKUP(Beds!A65, Models!$A$4:$A$105, Models!$B$4:$B$105) = "QUEBEC", " ", IF(Beds!B65 = 0, 0, YEAR(NOW())-IF(VALUE(LEFT(Beds!B65,2))&gt;80,CONCATENATE(19,LEFT(Beds!B65,2)),CONCATENATE(20,LEFT(Beds!B65,2))))))</f>
        <v>#N/A</v>
      </c>
      <c r="S32" s="7" t="str">
        <f>LEFT(Beds!A63,4)</f>
        <v/>
      </c>
      <c r="T32" t="str">
        <f>IF(S32 = "", " ", LOOKUP(S32,Models!$A$4:$A$99,Models!$B$4:$B$99))</f>
        <v xml:space="preserve"> </v>
      </c>
      <c r="U32" t="str">
        <f>Beds!C63</f>
        <v/>
      </c>
      <c r="W32">
        <f t="shared" si="0"/>
        <v>0</v>
      </c>
      <c r="X32" s="14">
        <f>IF($T32=Models!$E$6,IF($U32&lt;1,LOOKUP($A$3,Models!$D$7:$D$9,Models!$F$7:$F$9),IF(AND($U32&gt;=1,$U32&lt;=3),LOOKUP($A$3,Models!$D$7:$D$9,Models!$G$7:$G$9),IF(AND($U32&gt;=4,$U32&lt;=6),LOOKUP($A$3,Models!$D$7:$D$9,Models!$H$7:$H$9), IF(AND($U32&gt;=7,$U32&lt;=10),LOOKUP($A$3,Models!$D$7:$D$9,Models!$I$7:$I$9), IF($U32 &gt; 10,LOOKUP($A$3,Models!$D$7:$D$9,Models!$J$7:$J$9), 0))))), 0)</f>
        <v>0</v>
      </c>
      <c r="Y32" s="14">
        <f>IF($T32=Models!$E$11,IF($U32&lt;1,LOOKUP($A$3,Models!$D$7:$D$9,Models!$F$12:$F$14),IF(AND($U32&gt;=1,$U32&lt;=3),LOOKUP($A$3,Models!$D$7:$D$9,Models!$G$12:$G$14),IF(AND($U32&gt;=4,$U32&lt;=6),LOOKUP($A$3,Models!$D$7:$D$9,Models!$H$12:$H$14), IF(AND($U32&gt;=7,$U32&lt;=10),LOOKUP($A$3,Models!$D$7:$D$9,Models!$I$12:$I$14), IF($U32 &gt; 10,LOOKUP($A$3,Models!$D$7:$D$9,Models!$J$12:$J$14), 0))))), 0)</f>
        <v>0</v>
      </c>
      <c r="Z32" s="14">
        <f>IF($T32=Models!$E$16,IF($U32&lt;1,LOOKUP($A$3,Models!$D$7:$D$9,Models!$F$17:$F$19),IF(AND($U32&gt;=1,$U32&lt;=3),LOOKUP($A$3,Models!$D$7:$D$9,Models!$G$17:$G$19),IF(AND($U32&gt;=4,$U32&lt;=6),LOOKUP($A$3,Models!$D$7:$D$9,Models!$H$17:$H$19), IF(AND($U32&gt;=7,$U32&lt;=10),LOOKUP($A$3,Models!$D$7:$D$9,Models!$I$17:$I$19), IF($U32 &gt; 10,LOOKUP($A$3,Models!$D$7:$D$9,Models!$J$17:$J$19), 0))))), 0)</f>
        <v>0</v>
      </c>
      <c r="AA32" s="14">
        <f>IF($T32=Models!$E$21,IF($U32&lt;1,LOOKUP($A$3,Models!$D$7:$D$9,Models!$F$22:$F$24),IF(AND($U32&gt;=1,$U32&lt;=3),LOOKUP($A$3,Models!$D$7:$D$9,Models!$G$22:$G$24),IF(AND($U32&gt;=4,$U32&lt;=6),LOOKUP($A$3,Models!$D$7:$D$9,Models!$H$22:$H$24), IF(AND($U32&gt;=7,$U32&lt;=10),LOOKUP($A$3,Models!$D$7:$D$9,Models!$I$22:$I$24), IF($U32 &gt; 10,LOOKUP($A$3,Models!$D$7:$D$9,Models!$J$22:$J$24), 0))))), 0)</f>
        <v>0</v>
      </c>
      <c r="AB32" s="14">
        <f>IF($T32=Models!$E$26,IF($U32&lt;1,LOOKUP($A$3,Models!$D$7:$D$9,Models!$F$27:$F$29),IF(AND($U32&gt;=1,$U32&lt;=3),LOOKUP($A$3,Models!$D$7:$D$9,Models!$G$27:$G$29),IF(AND($U32&gt;=4,$U32&lt;=6),LOOKUP($A$3,Models!$D$7:$D$9,Models!$H$27:$H$29), IF(AND($U32&gt;=7,$U32&lt;=10),LOOKUP($A$3,Models!$D$7:$D$9,Models!$I$27:$I$29), IF($U32 &gt; 10,LOOKUP($A$3,Models!$D$7:$D$9,Models!$J$27:$J$29), 0))))), 0)</f>
        <v>0</v>
      </c>
      <c r="AC32" s="14">
        <f>IF($T32=Models!$E$31,IF($U32&lt;1,LOOKUP($A$3,Models!$D$7:$D$9,Models!$F$32:$F$34),IF(AND($U32&gt;=1,$U32&lt;=3),LOOKUP($A$3,Models!$D$7:$D$9,Models!$G$32:$G$34),IF(AND($U32&gt;=4,$U32&lt;=6),LOOKUP($A$3,Models!$D$7:$D$9,Models!$H$32:$H$34), IF(AND($U32&gt;=7,$U32&lt;=10),LOOKUP($A$3,Models!$D$7:$D$9,Models!$I$32:$I$34), IF($U32 &gt; 10,LOOKUP($A$3,Models!$D$7:$D$9,Models!$J$32:$J$34), 0))))), 0)</f>
        <v>0</v>
      </c>
      <c r="AD32" s="14">
        <f>IF($T32=Models!$E$39,IF($U32&lt;1,LOOKUP($A$3,Models!$D$7:$D$9,Models!$F$40:$F$42),IF(AND($U32&gt;=1,$U32&lt;=4),LOOKUP($A$3,Models!$D$7:$D$9,Models!$G$40:$G$42),IF(AND($U32&gt;=5,$U32&lt;=7),LOOKUP($A$3,Models!$D$7:$D$9,Models!$H$40:$H$42), IF($U32 &gt; 7,LOOKUP($A$3,Models!$D$7:$D$9,Models!$I$40:$I$42), 0)))), 0)</f>
        <v>0</v>
      </c>
      <c r="AE32" s="14">
        <f>IF($T32=Models!$E$44,IF($U32&lt;1,LOOKUP($A$3,Models!$D$7:$D$9,Models!$F$45:$F$47),IF(AND($U32&gt;=1,$U32&lt;=4),LOOKUP($A$3,Models!$D$7:$D$9,Models!$G$45:$G$47),IF(AND($U32&gt;=5,$U32&lt;=7),LOOKUP($A$3,Models!$D$7:$D$9,Models!$H$45:$H$47), IF($U32 &gt; 7,LOOKUP($A$3,Models!$D$7:$D$9,Models!$I$45:$I$47), 0)))), 0)</f>
        <v>0</v>
      </c>
      <c r="AF32" s="14">
        <f>IF($T32=Models!$E$49,IF($U32&lt;1,LOOKUP($A$3,Models!$D$7:$D$9,Models!$F$50:$F$52),IF(AND($U32&gt;=1,$U32&lt;=4),LOOKUP($A$3,Models!$D$7:$D$9,Models!$G$50:$G$52),IF(AND($U32&gt;=5,$U32&lt;=7),LOOKUP($A$3,Models!$D$7:$D$9,Models!$H$50:$H$52), IF($U32 &gt; 7,LOOKUP($A$3,Models!$D$7:$D$9,Models!$I$50:$I$52), 0)))), 0)</f>
        <v>0</v>
      </c>
      <c r="AG32" s="14">
        <f>IF($T32=Models!$E$54,IF($U32&lt;1,LOOKUP($A$3,Models!$D$7:$D$9,Models!$F$55:$F$57),IF(AND($U32&gt;=1,$U32&lt;=4),LOOKUP($A$3,Models!$D$7:$D$9,Models!$G$55:$G$57),IF(AND($U32&gt;=5,$U32&lt;=7),LOOKUP($A$3,Models!$D$7:$D$9,Models!$H$55:$H$57), IF($U32 &gt; 7,LOOKUP($A$3,Models!$D$7:$D$9,Models!$I$55:$I$57), 0)))), 0)</f>
        <v>0</v>
      </c>
      <c r="AH32" s="14">
        <f>IF($T32=Models!$E$59,IF($U32&lt;1,LOOKUP($A$3,Models!$D$7:$D$9,Models!$F$60:$F$62),IF(AND($U32&gt;=1,$U32&lt;=4),LOOKUP($A$3,Models!$D$7:$D$9,Models!$G$60:$G$62),IF(AND($U32&gt;=5,$U32&lt;=7),LOOKUP($A$3,Models!$D$7:$D$9,Models!$H$60:$H$62), IF($U32 &gt; 7,LOOKUP($A$3,Models!$D$7:$D$9,Models!$I$60:$I$62), 0)))), 0)</f>
        <v>0</v>
      </c>
    </row>
    <row r="33" spans="10:34">
      <c r="J33">
        <v>28</v>
      </c>
      <c r="P33" s="6" t="e">
        <f ca="1">IF(LOOKUP(Beds!A66, Models!$A$4:$A$105, Models!$B$4:$B$105) = "QUEBEC 2", " ", IF(LOOKUP(Beds!A66, Models!$A$4:$A$105, Models!$B$4:$B$105) = "QUEBEC", " ", IF(Beds!B66 = 0, 0, YEAR(NOW())-IF(VALUE(LEFT(Beds!B66,2))&gt;80,CONCATENATE(19,LEFT(Beds!B66,2)),CONCATENATE(20,LEFT(Beds!B66,2))))))</f>
        <v>#N/A</v>
      </c>
      <c r="S33" s="7" t="str">
        <f>LEFT(Beds!A64,4)</f>
        <v/>
      </c>
      <c r="T33" t="str">
        <f>IF(S33 = "", " ", LOOKUP(S33,Models!$A$4:$A$99,Models!$B$4:$B$99))</f>
        <v xml:space="preserve"> </v>
      </c>
      <c r="U33" t="str">
        <f>Beds!C64</f>
        <v/>
      </c>
      <c r="W33">
        <f t="shared" si="0"/>
        <v>0</v>
      </c>
      <c r="X33" s="14">
        <f>IF($T33=Models!$E$6,IF($U33&lt;1,LOOKUP($A$3,Models!$D$7:$D$9,Models!$F$7:$F$9),IF(AND($U33&gt;=1,$U33&lt;=3),LOOKUP($A$3,Models!$D$7:$D$9,Models!$G$7:$G$9),IF(AND($U33&gt;=4,$U33&lt;=6),LOOKUP($A$3,Models!$D$7:$D$9,Models!$H$7:$H$9), IF(AND($U33&gt;=7,$U33&lt;=10),LOOKUP($A$3,Models!$D$7:$D$9,Models!$I$7:$I$9), IF($U33 &gt; 10,LOOKUP($A$3,Models!$D$7:$D$9,Models!$J$7:$J$9), 0))))), 0)</f>
        <v>0</v>
      </c>
      <c r="Y33" s="14">
        <f>IF($T33=Models!$E$11,IF($U33&lt;1,LOOKUP($A$3,Models!$D$7:$D$9,Models!$F$12:$F$14),IF(AND($U33&gt;=1,$U33&lt;=3),LOOKUP($A$3,Models!$D$7:$D$9,Models!$G$12:$G$14),IF(AND($U33&gt;=4,$U33&lt;=6),LOOKUP($A$3,Models!$D$7:$D$9,Models!$H$12:$H$14), IF(AND($U33&gt;=7,$U33&lt;=10),LOOKUP($A$3,Models!$D$7:$D$9,Models!$I$12:$I$14), IF($U33 &gt; 10,LOOKUP($A$3,Models!$D$7:$D$9,Models!$J$12:$J$14), 0))))), 0)</f>
        <v>0</v>
      </c>
      <c r="Z33" s="14">
        <f>IF($T33=Models!$E$16,IF($U33&lt;1,LOOKUP($A$3,Models!$D$7:$D$9,Models!$F$17:$F$19),IF(AND($U33&gt;=1,$U33&lt;=3),LOOKUP($A$3,Models!$D$7:$D$9,Models!$G$17:$G$19),IF(AND($U33&gt;=4,$U33&lt;=6),LOOKUP($A$3,Models!$D$7:$D$9,Models!$H$17:$H$19), IF(AND($U33&gt;=7,$U33&lt;=10),LOOKUP($A$3,Models!$D$7:$D$9,Models!$I$17:$I$19), IF($U33 &gt; 10,LOOKUP($A$3,Models!$D$7:$D$9,Models!$J$17:$J$19), 0))))), 0)</f>
        <v>0</v>
      </c>
      <c r="AA33" s="14">
        <f>IF($T33=Models!$E$21,IF($U33&lt;1,LOOKUP($A$3,Models!$D$7:$D$9,Models!$F$22:$F$24),IF(AND($U33&gt;=1,$U33&lt;=3),LOOKUP($A$3,Models!$D$7:$D$9,Models!$G$22:$G$24),IF(AND($U33&gt;=4,$U33&lt;=6),LOOKUP($A$3,Models!$D$7:$D$9,Models!$H$22:$H$24), IF(AND($U33&gt;=7,$U33&lt;=10),LOOKUP($A$3,Models!$D$7:$D$9,Models!$I$22:$I$24), IF($U33 &gt; 10,LOOKUP($A$3,Models!$D$7:$D$9,Models!$J$22:$J$24), 0))))), 0)</f>
        <v>0</v>
      </c>
      <c r="AB33" s="14">
        <f>IF($T33=Models!$E$26,IF($U33&lt;1,LOOKUP($A$3,Models!$D$7:$D$9,Models!$F$27:$F$29),IF(AND($U33&gt;=1,$U33&lt;=3),LOOKUP($A$3,Models!$D$7:$D$9,Models!$G$27:$G$29),IF(AND($U33&gt;=4,$U33&lt;=6),LOOKUP($A$3,Models!$D$7:$D$9,Models!$H$27:$H$29), IF(AND($U33&gt;=7,$U33&lt;=10),LOOKUP($A$3,Models!$D$7:$D$9,Models!$I$27:$I$29), IF($U33 &gt; 10,LOOKUP($A$3,Models!$D$7:$D$9,Models!$J$27:$J$29), 0))))), 0)</f>
        <v>0</v>
      </c>
      <c r="AC33" s="14">
        <f>IF($T33=Models!$E$31,IF($U33&lt;1,LOOKUP($A$3,Models!$D$7:$D$9,Models!$F$32:$F$34),IF(AND($U33&gt;=1,$U33&lt;=3),LOOKUP($A$3,Models!$D$7:$D$9,Models!$G$32:$G$34),IF(AND($U33&gt;=4,$U33&lt;=6),LOOKUP($A$3,Models!$D$7:$D$9,Models!$H$32:$H$34), IF(AND($U33&gt;=7,$U33&lt;=10),LOOKUP($A$3,Models!$D$7:$D$9,Models!$I$32:$I$34), IF($U33 &gt; 10,LOOKUP($A$3,Models!$D$7:$D$9,Models!$J$32:$J$34), 0))))), 0)</f>
        <v>0</v>
      </c>
      <c r="AD33" s="14">
        <f>IF($T33=Models!$E$39,IF($U33&lt;1,LOOKUP($A$3,Models!$D$7:$D$9,Models!$F$40:$F$42),IF(AND($U33&gt;=1,$U33&lt;=4),LOOKUP($A$3,Models!$D$7:$D$9,Models!$G$40:$G$42),IF(AND($U33&gt;=5,$U33&lt;=7),LOOKUP($A$3,Models!$D$7:$D$9,Models!$H$40:$H$42), IF($U33 &gt; 7,LOOKUP($A$3,Models!$D$7:$D$9,Models!$I$40:$I$42), 0)))), 0)</f>
        <v>0</v>
      </c>
      <c r="AE33" s="14">
        <f>IF($T33=Models!$E$44,IF($U33&lt;1,LOOKUP($A$3,Models!$D$7:$D$9,Models!$F$45:$F$47),IF(AND($U33&gt;=1,$U33&lt;=4),LOOKUP($A$3,Models!$D$7:$D$9,Models!$G$45:$G$47),IF(AND($U33&gt;=5,$U33&lt;=7),LOOKUP($A$3,Models!$D$7:$D$9,Models!$H$45:$H$47), IF($U33 &gt; 7,LOOKUP($A$3,Models!$D$7:$D$9,Models!$I$45:$I$47), 0)))), 0)</f>
        <v>0</v>
      </c>
      <c r="AF33" s="14">
        <f>IF($T33=Models!$E$49,IF($U33&lt;1,LOOKUP($A$3,Models!$D$7:$D$9,Models!$F$50:$F$52),IF(AND($U33&gt;=1,$U33&lt;=4),LOOKUP($A$3,Models!$D$7:$D$9,Models!$G$50:$G$52),IF(AND($U33&gt;=5,$U33&lt;=7),LOOKUP($A$3,Models!$D$7:$D$9,Models!$H$50:$H$52), IF($U33 &gt; 7,LOOKUP($A$3,Models!$D$7:$D$9,Models!$I$50:$I$52), 0)))), 0)</f>
        <v>0</v>
      </c>
      <c r="AG33" s="14">
        <f>IF($T33=Models!$E$54,IF($U33&lt;1,LOOKUP($A$3,Models!$D$7:$D$9,Models!$F$55:$F$57),IF(AND($U33&gt;=1,$U33&lt;=4),LOOKUP($A$3,Models!$D$7:$D$9,Models!$G$55:$G$57),IF(AND($U33&gt;=5,$U33&lt;=7),LOOKUP($A$3,Models!$D$7:$D$9,Models!$H$55:$H$57), IF($U33 &gt; 7,LOOKUP($A$3,Models!$D$7:$D$9,Models!$I$55:$I$57), 0)))), 0)</f>
        <v>0</v>
      </c>
      <c r="AH33" s="14">
        <f>IF($T33=Models!$E$59,IF($U33&lt;1,LOOKUP($A$3,Models!$D$7:$D$9,Models!$F$60:$F$62),IF(AND($U33&gt;=1,$U33&lt;=4),LOOKUP($A$3,Models!$D$7:$D$9,Models!$G$60:$G$62),IF(AND($U33&gt;=5,$U33&lt;=7),LOOKUP($A$3,Models!$D$7:$D$9,Models!$H$60:$H$62), IF($U33 &gt; 7,LOOKUP($A$3,Models!$D$7:$D$9,Models!$I$60:$I$62), 0)))), 0)</f>
        <v>0</v>
      </c>
    </row>
    <row r="34" spans="10:34">
      <c r="J34">
        <v>29</v>
      </c>
      <c r="P34" s="6" t="e">
        <f ca="1">IF(LOOKUP(Beds!A67, Models!$A$4:$A$105, Models!$B$4:$B$105) = "QUEBEC 2", " ", IF(LOOKUP(Beds!A67, Models!$A$4:$A$105, Models!$B$4:$B$105) = "QUEBEC", " ", IF(Beds!B67 = 0, 0, YEAR(NOW())-IF(VALUE(LEFT(Beds!B67,2))&gt;80,CONCATENATE(19,LEFT(Beds!B67,2)),CONCATENATE(20,LEFT(Beds!B67,2))))))</f>
        <v>#N/A</v>
      </c>
      <c r="S34" s="7" t="str">
        <f>LEFT(Beds!A65,4)</f>
        <v/>
      </c>
      <c r="T34" t="str">
        <f>IF(S34 = "", " ", LOOKUP(S34,Models!$A$4:$A$99,Models!$B$4:$B$99))</f>
        <v xml:space="preserve"> </v>
      </c>
      <c r="U34" t="str">
        <f>Beds!C65</f>
        <v/>
      </c>
      <c r="W34">
        <f t="shared" si="0"/>
        <v>0</v>
      </c>
      <c r="X34" s="14">
        <f>IF($T34=Models!$E$6,IF($U34&lt;1,LOOKUP($A$3,Models!$D$7:$D$9,Models!$F$7:$F$9),IF(AND($U34&gt;=1,$U34&lt;=3),LOOKUP($A$3,Models!$D$7:$D$9,Models!$G$7:$G$9),IF(AND($U34&gt;=4,$U34&lt;=6),LOOKUP($A$3,Models!$D$7:$D$9,Models!$H$7:$H$9), IF(AND($U34&gt;=7,$U34&lt;=10),LOOKUP($A$3,Models!$D$7:$D$9,Models!$I$7:$I$9), IF($U34 &gt; 10,LOOKUP($A$3,Models!$D$7:$D$9,Models!$J$7:$J$9), 0))))), 0)</f>
        <v>0</v>
      </c>
      <c r="Y34" s="14">
        <f>IF($T34=Models!$E$11,IF($U34&lt;1,LOOKUP($A$3,Models!$D$7:$D$9,Models!$F$12:$F$14),IF(AND($U34&gt;=1,$U34&lt;=3),LOOKUP($A$3,Models!$D$7:$D$9,Models!$G$12:$G$14),IF(AND($U34&gt;=4,$U34&lt;=6),LOOKUP($A$3,Models!$D$7:$D$9,Models!$H$12:$H$14), IF(AND($U34&gt;=7,$U34&lt;=10),LOOKUP($A$3,Models!$D$7:$D$9,Models!$I$12:$I$14), IF($U34 &gt; 10,LOOKUP($A$3,Models!$D$7:$D$9,Models!$J$12:$J$14), 0))))), 0)</f>
        <v>0</v>
      </c>
      <c r="Z34" s="14">
        <f>IF($T34=Models!$E$16,IF($U34&lt;1,LOOKUP($A$3,Models!$D$7:$D$9,Models!$F$17:$F$19),IF(AND($U34&gt;=1,$U34&lt;=3),LOOKUP($A$3,Models!$D$7:$D$9,Models!$G$17:$G$19),IF(AND($U34&gt;=4,$U34&lt;=6),LOOKUP($A$3,Models!$D$7:$D$9,Models!$H$17:$H$19), IF(AND($U34&gt;=7,$U34&lt;=10),LOOKUP($A$3,Models!$D$7:$D$9,Models!$I$17:$I$19), IF($U34 &gt; 10,LOOKUP($A$3,Models!$D$7:$D$9,Models!$J$17:$J$19), 0))))), 0)</f>
        <v>0</v>
      </c>
      <c r="AA34" s="14">
        <f>IF($T34=Models!$E$21,IF($U34&lt;1,LOOKUP($A$3,Models!$D$7:$D$9,Models!$F$22:$F$24),IF(AND($U34&gt;=1,$U34&lt;=3),LOOKUP($A$3,Models!$D$7:$D$9,Models!$G$22:$G$24),IF(AND($U34&gt;=4,$U34&lt;=6),LOOKUP($A$3,Models!$D$7:$D$9,Models!$H$22:$H$24), IF(AND($U34&gt;=7,$U34&lt;=10),LOOKUP($A$3,Models!$D$7:$D$9,Models!$I$22:$I$24), IF($U34 &gt; 10,LOOKUP($A$3,Models!$D$7:$D$9,Models!$J$22:$J$24), 0))))), 0)</f>
        <v>0</v>
      </c>
      <c r="AB34" s="14">
        <f>IF($T34=Models!$E$26,IF($U34&lt;1,LOOKUP($A$3,Models!$D$7:$D$9,Models!$F$27:$F$29),IF(AND($U34&gt;=1,$U34&lt;=3),LOOKUP($A$3,Models!$D$7:$D$9,Models!$G$27:$G$29),IF(AND($U34&gt;=4,$U34&lt;=6),LOOKUP($A$3,Models!$D$7:$D$9,Models!$H$27:$H$29), IF(AND($U34&gt;=7,$U34&lt;=10),LOOKUP($A$3,Models!$D$7:$D$9,Models!$I$27:$I$29), IF($U34 &gt; 10,LOOKUP($A$3,Models!$D$7:$D$9,Models!$J$27:$J$29), 0))))), 0)</f>
        <v>0</v>
      </c>
      <c r="AC34" s="14">
        <f>IF($T34=Models!$E$31,IF($U34&lt;1,LOOKUP($A$3,Models!$D$7:$D$9,Models!$F$32:$F$34),IF(AND($U34&gt;=1,$U34&lt;=3),LOOKUP($A$3,Models!$D$7:$D$9,Models!$G$32:$G$34),IF(AND($U34&gt;=4,$U34&lt;=6),LOOKUP($A$3,Models!$D$7:$D$9,Models!$H$32:$H$34), IF(AND($U34&gt;=7,$U34&lt;=10),LOOKUP($A$3,Models!$D$7:$D$9,Models!$I$32:$I$34), IF($U34 &gt; 10,LOOKUP($A$3,Models!$D$7:$D$9,Models!$J$32:$J$34), 0))))), 0)</f>
        <v>0</v>
      </c>
      <c r="AD34" s="14">
        <f>IF($T34=Models!$E$39,IF($U34&lt;1,LOOKUP($A$3,Models!$D$7:$D$9,Models!$F$40:$F$42),IF(AND($U34&gt;=1,$U34&lt;=4),LOOKUP($A$3,Models!$D$7:$D$9,Models!$G$40:$G$42),IF(AND($U34&gt;=5,$U34&lt;=7),LOOKUP($A$3,Models!$D$7:$D$9,Models!$H$40:$H$42), IF($U34 &gt; 7,LOOKUP($A$3,Models!$D$7:$D$9,Models!$I$40:$I$42), 0)))), 0)</f>
        <v>0</v>
      </c>
      <c r="AE34" s="14">
        <f>IF($T34=Models!$E$44,IF($U34&lt;1,LOOKUP($A$3,Models!$D$7:$D$9,Models!$F$45:$F$47),IF(AND($U34&gt;=1,$U34&lt;=4),LOOKUP($A$3,Models!$D$7:$D$9,Models!$G$45:$G$47),IF(AND($U34&gt;=5,$U34&lt;=7),LOOKUP($A$3,Models!$D$7:$D$9,Models!$H$45:$H$47), IF($U34 &gt; 7,LOOKUP($A$3,Models!$D$7:$D$9,Models!$I$45:$I$47), 0)))), 0)</f>
        <v>0</v>
      </c>
      <c r="AF34" s="14">
        <f>IF($T34=Models!$E$49,IF($U34&lt;1,LOOKUP($A$3,Models!$D$7:$D$9,Models!$F$50:$F$52),IF(AND($U34&gt;=1,$U34&lt;=4),LOOKUP($A$3,Models!$D$7:$D$9,Models!$G$50:$G$52),IF(AND($U34&gt;=5,$U34&lt;=7),LOOKUP($A$3,Models!$D$7:$D$9,Models!$H$50:$H$52), IF($U34 &gt; 7,LOOKUP($A$3,Models!$D$7:$D$9,Models!$I$50:$I$52), 0)))), 0)</f>
        <v>0</v>
      </c>
      <c r="AG34" s="14">
        <f>IF($T34=Models!$E$54,IF($U34&lt;1,LOOKUP($A$3,Models!$D$7:$D$9,Models!$F$55:$F$57),IF(AND($U34&gt;=1,$U34&lt;=4),LOOKUP($A$3,Models!$D$7:$D$9,Models!$G$55:$G$57),IF(AND($U34&gt;=5,$U34&lt;=7),LOOKUP($A$3,Models!$D$7:$D$9,Models!$H$55:$H$57), IF($U34 &gt; 7,LOOKUP($A$3,Models!$D$7:$D$9,Models!$I$55:$I$57), 0)))), 0)</f>
        <v>0</v>
      </c>
      <c r="AH34" s="14">
        <f>IF($T34=Models!$E$59,IF($U34&lt;1,LOOKUP($A$3,Models!$D$7:$D$9,Models!$F$60:$F$62),IF(AND($U34&gt;=1,$U34&lt;=4),LOOKUP($A$3,Models!$D$7:$D$9,Models!$G$60:$G$62),IF(AND($U34&gt;=5,$U34&lt;=7),LOOKUP($A$3,Models!$D$7:$D$9,Models!$H$60:$H$62), IF($U34 &gt; 7,LOOKUP($A$3,Models!$D$7:$D$9,Models!$I$60:$I$62), 0)))), 0)</f>
        <v>0</v>
      </c>
    </row>
    <row r="35" spans="10:34">
      <c r="J35">
        <v>30</v>
      </c>
      <c r="P35" s="6" t="e">
        <f ca="1">IF(LOOKUP(Beds!A68, Models!$A$4:$A$105, Models!$B$4:$B$105) = "QUEBEC 2", " ", IF(LOOKUP(Beds!A68, Models!$A$4:$A$105, Models!$B$4:$B$105) = "QUEBEC", " ", IF(Beds!B68 = 0, 0, YEAR(NOW())-IF(VALUE(LEFT(Beds!B68,2))&gt;80,CONCATENATE(19,LEFT(Beds!B68,2)),CONCATENATE(20,LEFT(Beds!B68,2))))))</f>
        <v>#N/A</v>
      </c>
      <c r="S35" s="7" t="str">
        <f>LEFT(Beds!A66,4)</f>
        <v/>
      </c>
      <c r="T35" t="str">
        <f>IF(S35 = "", " ", LOOKUP(S35,Models!$A$4:$A$99,Models!$B$4:$B$99))</f>
        <v xml:space="preserve"> </v>
      </c>
      <c r="U35" t="str">
        <f>Beds!C66</f>
        <v/>
      </c>
      <c r="W35">
        <f t="shared" si="0"/>
        <v>0</v>
      </c>
      <c r="X35" s="14">
        <f>IF($T35=Models!$E$6,IF($U35&lt;1,LOOKUP($A$3,Models!$D$7:$D$9,Models!$F$7:$F$9),IF(AND($U35&gt;=1,$U35&lt;=3),LOOKUP($A$3,Models!$D$7:$D$9,Models!$G$7:$G$9),IF(AND($U35&gt;=4,$U35&lt;=6),LOOKUP($A$3,Models!$D$7:$D$9,Models!$H$7:$H$9), IF(AND($U35&gt;=7,$U35&lt;=10),LOOKUP($A$3,Models!$D$7:$D$9,Models!$I$7:$I$9), IF($U35 &gt; 10,LOOKUP($A$3,Models!$D$7:$D$9,Models!$J$7:$J$9), 0))))), 0)</f>
        <v>0</v>
      </c>
      <c r="Y35" s="14">
        <f>IF($T35=Models!$E$11,IF($U35&lt;1,LOOKUP($A$3,Models!$D$7:$D$9,Models!$F$12:$F$14),IF(AND($U35&gt;=1,$U35&lt;=3),LOOKUP($A$3,Models!$D$7:$D$9,Models!$G$12:$G$14),IF(AND($U35&gt;=4,$U35&lt;=6),LOOKUP($A$3,Models!$D$7:$D$9,Models!$H$12:$H$14), IF(AND($U35&gt;=7,$U35&lt;=10),LOOKUP($A$3,Models!$D$7:$D$9,Models!$I$12:$I$14), IF($U35 &gt; 10,LOOKUP($A$3,Models!$D$7:$D$9,Models!$J$12:$J$14), 0))))), 0)</f>
        <v>0</v>
      </c>
      <c r="Z35" s="14">
        <f>IF($T35=Models!$E$16,IF($U35&lt;1,LOOKUP($A$3,Models!$D$7:$D$9,Models!$F$17:$F$19),IF(AND($U35&gt;=1,$U35&lt;=3),LOOKUP($A$3,Models!$D$7:$D$9,Models!$G$17:$G$19),IF(AND($U35&gt;=4,$U35&lt;=6),LOOKUP($A$3,Models!$D$7:$D$9,Models!$H$17:$H$19), IF(AND($U35&gt;=7,$U35&lt;=10),LOOKUP($A$3,Models!$D$7:$D$9,Models!$I$17:$I$19), IF($U35 &gt; 10,LOOKUP($A$3,Models!$D$7:$D$9,Models!$J$17:$J$19), 0))))), 0)</f>
        <v>0</v>
      </c>
      <c r="AA35" s="14">
        <f>IF($T35=Models!$E$21,IF($U35&lt;1,LOOKUP($A$3,Models!$D$7:$D$9,Models!$F$22:$F$24),IF(AND($U35&gt;=1,$U35&lt;=3),LOOKUP($A$3,Models!$D$7:$D$9,Models!$G$22:$G$24),IF(AND($U35&gt;=4,$U35&lt;=6),LOOKUP($A$3,Models!$D$7:$D$9,Models!$H$22:$H$24), IF(AND($U35&gt;=7,$U35&lt;=10),LOOKUP($A$3,Models!$D$7:$D$9,Models!$I$22:$I$24), IF($U35 &gt; 10,LOOKUP($A$3,Models!$D$7:$D$9,Models!$J$22:$J$24), 0))))), 0)</f>
        <v>0</v>
      </c>
      <c r="AB35" s="14">
        <f>IF($T35=Models!$E$26,IF($U35&lt;1,LOOKUP($A$3,Models!$D$7:$D$9,Models!$F$27:$F$29),IF(AND($U35&gt;=1,$U35&lt;=3),LOOKUP($A$3,Models!$D$7:$D$9,Models!$G$27:$G$29),IF(AND($U35&gt;=4,$U35&lt;=6),LOOKUP($A$3,Models!$D$7:$D$9,Models!$H$27:$H$29), IF(AND($U35&gt;=7,$U35&lt;=10),LOOKUP($A$3,Models!$D$7:$D$9,Models!$I$27:$I$29), IF($U35 &gt; 10,LOOKUP($A$3,Models!$D$7:$D$9,Models!$J$27:$J$29), 0))))), 0)</f>
        <v>0</v>
      </c>
      <c r="AC35" s="14">
        <f>IF($T35=Models!$E$31,IF($U35&lt;1,LOOKUP($A$3,Models!$D$7:$D$9,Models!$F$32:$F$34),IF(AND($U35&gt;=1,$U35&lt;=3),LOOKUP($A$3,Models!$D$7:$D$9,Models!$G$32:$G$34),IF(AND($U35&gt;=4,$U35&lt;=6),LOOKUP($A$3,Models!$D$7:$D$9,Models!$H$32:$H$34), IF(AND($U35&gt;=7,$U35&lt;=10),LOOKUP($A$3,Models!$D$7:$D$9,Models!$I$32:$I$34), IF($U35 &gt; 10,LOOKUP($A$3,Models!$D$7:$D$9,Models!$J$32:$J$34), 0))))), 0)</f>
        <v>0</v>
      </c>
      <c r="AD35" s="14">
        <f>IF($T35=Models!$E$39,IF($U35&lt;1,LOOKUP($A$3,Models!$D$7:$D$9,Models!$F$40:$F$42),IF(AND($U35&gt;=1,$U35&lt;=4),LOOKUP($A$3,Models!$D$7:$D$9,Models!$G$40:$G$42),IF(AND($U35&gt;=5,$U35&lt;=7),LOOKUP($A$3,Models!$D$7:$D$9,Models!$H$40:$H$42), IF($U35 &gt; 7,LOOKUP($A$3,Models!$D$7:$D$9,Models!$I$40:$I$42), 0)))), 0)</f>
        <v>0</v>
      </c>
      <c r="AE35" s="14">
        <f>IF($T35=Models!$E$44,IF($U35&lt;1,LOOKUP($A$3,Models!$D$7:$D$9,Models!$F$45:$F$47),IF(AND($U35&gt;=1,$U35&lt;=4),LOOKUP($A$3,Models!$D$7:$D$9,Models!$G$45:$G$47),IF(AND($U35&gt;=5,$U35&lt;=7),LOOKUP($A$3,Models!$D$7:$D$9,Models!$H$45:$H$47), IF($U35 &gt; 7,LOOKUP($A$3,Models!$D$7:$D$9,Models!$I$45:$I$47), 0)))), 0)</f>
        <v>0</v>
      </c>
      <c r="AF35" s="14">
        <f>IF($T35=Models!$E$49,IF($U35&lt;1,LOOKUP($A$3,Models!$D$7:$D$9,Models!$F$50:$F$52),IF(AND($U35&gt;=1,$U35&lt;=4),LOOKUP($A$3,Models!$D$7:$D$9,Models!$G$50:$G$52),IF(AND($U35&gt;=5,$U35&lt;=7),LOOKUP($A$3,Models!$D$7:$D$9,Models!$H$50:$H$52), IF($U35 &gt; 7,LOOKUP($A$3,Models!$D$7:$D$9,Models!$I$50:$I$52), 0)))), 0)</f>
        <v>0</v>
      </c>
      <c r="AG35" s="14">
        <f>IF($T35=Models!$E$54,IF($U35&lt;1,LOOKUP($A$3,Models!$D$7:$D$9,Models!$F$55:$F$57),IF(AND($U35&gt;=1,$U35&lt;=4),LOOKUP($A$3,Models!$D$7:$D$9,Models!$G$55:$G$57),IF(AND($U35&gt;=5,$U35&lt;=7),LOOKUP($A$3,Models!$D$7:$D$9,Models!$H$55:$H$57), IF($U35 &gt; 7,LOOKUP($A$3,Models!$D$7:$D$9,Models!$I$55:$I$57), 0)))), 0)</f>
        <v>0</v>
      </c>
      <c r="AH35" s="14">
        <f>IF($T35=Models!$E$59,IF($U35&lt;1,LOOKUP($A$3,Models!$D$7:$D$9,Models!$F$60:$F$62),IF(AND($U35&gt;=1,$U35&lt;=4),LOOKUP($A$3,Models!$D$7:$D$9,Models!$G$60:$G$62),IF(AND($U35&gt;=5,$U35&lt;=7),LOOKUP($A$3,Models!$D$7:$D$9,Models!$H$60:$H$62), IF($U35 &gt; 7,LOOKUP($A$3,Models!$D$7:$D$9,Models!$I$60:$I$62), 0)))), 0)</f>
        <v>0</v>
      </c>
    </row>
    <row r="36" spans="10:34">
      <c r="J36">
        <v>31</v>
      </c>
      <c r="P36" s="6" t="e">
        <f ca="1">IF(LOOKUP(Beds!A69, Models!$A$4:$A$105, Models!$B$4:$B$105) = "QUEBEC 2", " ", IF(LOOKUP(Beds!A69, Models!$A$4:$A$105, Models!$B$4:$B$105) = "QUEBEC", " ", IF(Beds!B69 = 0, 0, YEAR(NOW())-IF(VALUE(LEFT(Beds!B69,2))&gt;80,CONCATENATE(19,LEFT(Beds!B69,2)),CONCATENATE(20,LEFT(Beds!B69,2))))))</f>
        <v>#N/A</v>
      </c>
      <c r="S36" s="7" t="str">
        <f>LEFT(Beds!A67,4)</f>
        <v/>
      </c>
      <c r="T36" t="str">
        <f>IF(S36 = "", " ", LOOKUP(S36,Models!$A$4:$A$99,Models!$B$4:$B$99))</f>
        <v xml:space="preserve"> </v>
      </c>
      <c r="U36" t="str">
        <f>Beds!C67</f>
        <v/>
      </c>
      <c r="W36">
        <f t="shared" si="0"/>
        <v>0</v>
      </c>
      <c r="X36" s="14">
        <f>IF($T36=Models!$E$6,IF($U36&lt;1,LOOKUP($A$3,Models!$D$7:$D$9,Models!$F$7:$F$9),IF(AND($U36&gt;=1,$U36&lt;=3),LOOKUP($A$3,Models!$D$7:$D$9,Models!$G$7:$G$9),IF(AND($U36&gt;=4,$U36&lt;=6),LOOKUP($A$3,Models!$D$7:$D$9,Models!$H$7:$H$9), IF(AND($U36&gt;=7,$U36&lt;=10),LOOKUP($A$3,Models!$D$7:$D$9,Models!$I$7:$I$9), IF($U36 &gt; 10,LOOKUP($A$3,Models!$D$7:$D$9,Models!$J$7:$J$9), 0))))), 0)</f>
        <v>0</v>
      </c>
      <c r="Y36" s="14">
        <f>IF($T36=Models!$E$11,IF($U36&lt;1,LOOKUP($A$3,Models!$D$7:$D$9,Models!$F$12:$F$14),IF(AND($U36&gt;=1,$U36&lt;=3),LOOKUP($A$3,Models!$D$7:$D$9,Models!$G$12:$G$14),IF(AND($U36&gt;=4,$U36&lt;=6),LOOKUP($A$3,Models!$D$7:$D$9,Models!$H$12:$H$14), IF(AND($U36&gt;=7,$U36&lt;=10),LOOKUP($A$3,Models!$D$7:$D$9,Models!$I$12:$I$14), IF($U36 &gt; 10,LOOKUP($A$3,Models!$D$7:$D$9,Models!$J$12:$J$14), 0))))), 0)</f>
        <v>0</v>
      </c>
      <c r="Z36" s="14">
        <f>IF($T36=Models!$E$16,IF($U36&lt;1,LOOKUP($A$3,Models!$D$7:$D$9,Models!$F$17:$F$19),IF(AND($U36&gt;=1,$U36&lt;=3),LOOKUP($A$3,Models!$D$7:$D$9,Models!$G$17:$G$19),IF(AND($U36&gt;=4,$U36&lt;=6),LOOKUP($A$3,Models!$D$7:$D$9,Models!$H$17:$H$19), IF(AND($U36&gt;=7,$U36&lt;=10),LOOKUP($A$3,Models!$D$7:$D$9,Models!$I$17:$I$19), IF($U36 &gt; 10,LOOKUP($A$3,Models!$D$7:$D$9,Models!$J$17:$J$19), 0))))), 0)</f>
        <v>0</v>
      </c>
      <c r="AA36" s="14">
        <f>IF($T36=Models!$E$21,IF($U36&lt;1,LOOKUP($A$3,Models!$D$7:$D$9,Models!$F$22:$F$24),IF(AND($U36&gt;=1,$U36&lt;=3),LOOKUP($A$3,Models!$D$7:$D$9,Models!$G$22:$G$24),IF(AND($U36&gt;=4,$U36&lt;=6),LOOKUP($A$3,Models!$D$7:$D$9,Models!$H$22:$H$24), IF(AND($U36&gt;=7,$U36&lt;=10),LOOKUP($A$3,Models!$D$7:$D$9,Models!$I$22:$I$24), IF($U36 &gt; 10,LOOKUP($A$3,Models!$D$7:$D$9,Models!$J$22:$J$24), 0))))), 0)</f>
        <v>0</v>
      </c>
      <c r="AB36" s="14">
        <f>IF($T36=Models!$E$26,IF($U36&lt;1,LOOKUP($A$3,Models!$D$7:$D$9,Models!$F$27:$F$29),IF(AND($U36&gt;=1,$U36&lt;=3),LOOKUP($A$3,Models!$D$7:$D$9,Models!$G$27:$G$29),IF(AND($U36&gt;=4,$U36&lt;=6),LOOKUP($A$3,Models!$D$7:$D$9,Models!$H$27:$H$29), IF(AND($U36&gt;=7,$U36&lt;=10),LOOKUP($A$3,Models!$D$7:$D$9,Models!$I$27:$I$29), IF($U36 &gt; 10,LOOKUP($A$3,Models!$D$7:$D$9,Models!$J$27:$J$29), 0))))), 0)</f>
        <v>0</v>
      </c>
      <c r="AC36" s="14">
        <f>IF($T36=Models!$E$31,IF($U36&lt;1,LOOKUP($A$3,Models!$D$7:$D$9,Models!$F$32:$F$34),IF(AND($U36&gt;=1,$U36&lt;=3),LOOKUP($A$3,Models!$D$7:$D$9,Models!$G$32:$G$34),IF(AND($U36&gt;=4,$U36&lt;=6),LOOKUP($A$3,Models!$D$7:$D$9,Models!$H$32:$H$34), IF(AND($U36&gt;=7,$U36&lt;=10),LOOKUP($A$3,Models!$D$7:$D$9,Models!$I$32:$I$34), IF($U36 &gt; 10,LOOKUP($A$3,Models!$D$7:$D$9,Models!$J$32:$J$34), 0))))), 0)</f>
        <v>0</v>
      </c>
      <c r="AD36" s="14">
        <f>IF($T36=Models!$E$39,IF($U36&lt;1,LOOKUP($A$3,Models!$D$7:$D$9,Models!$F$40:$F$42),IF(AND($U36&gt;=1,$U36&lt;=4),LOOKUP($A$3,Models!$D$7:$D$9,Models!$G$40:$G$42),IF(AND($U36&gt;=5,$U36&lt;=7),LOOKUP($A$3,Models!$D$7:$D$9,Models!$H$40:$H$42), IF($U36 &gt; 7,LOOKUP($A$3,Models!$D$7:$D$9,Models!$I$40:$I$42), 0)))), 0)</f>
        <v>0</v>
      </c>
      <c r="AE36" s="14">
        <f>IF($T36=Models!$E$44,IF($U36&lt;1,LOOKUP($A$3,Models!$D$7:$D$9,Models!$F$45:$F$47),IF(AND($U36&gt;=1,$U36&lt;=4),LOOKUP($A$3,Models!$D$7:$D$9,Models!$G$45:$G$47),IF(AND($U36&gt;=5,$U36&lt;=7),LOOKUP($A$3,Models!$D$7:$D$9,Models!$H$45:$H$47), IF($U36 &gt; 7,LOOKUP($A$3,Models!$D$7:$D$9,Models!$I$45:$I$47), 0)))), 0)</f>
        <v>0</v>
      </c>
      <c r="AF36" s="14">
        <f>IF($T36=Models!$E$49,IF($U36&lt;1,LOOKUP($A$3,Models!$D$7:$D$9,Models!$F$50:$F$52),IF(AND($U36&gt;=1,$U36&lt;=4),LOOKUP($A$3,Models!$D$7:$D$9,Models!$G$50:$G$52),IF(AND($U36&gt;=5,$U36&lt;=7),LOOKUP($A$3,Models!$D$7:$D$9,Models!$H$50:$H$52), IF($U36 &gt; 7,LOOKUP($A$3,Models!$D$7:$D$9,Models!$I$50:$I$52), 0)))), 0)</f>
        <v>0</v>
      </c>
      <c r="AG36" s="14">
        <f>IF($T36=Models!$E$54,IF($U36&lt;1,LOOKUP($A$3,Models!$D$7:$D$9,Models!$F$55:$F$57),IF(AND($U36&gt;=1,$U36&lt;=4),LOOKUP($A$3,Models!$D$7:$D$9,Models!$G$55:$G$57),IF(AND($U36&gt;=5,$U36&lt;=7),LOOKUP($A$3,Models!$D$7:$D$9,Models!$H$55:$H$57), IF($U36 &gt; 7,LOOKUP($A$3,Models!$D$7:$D$9,Models!$I$55:$I$57), 0)))), 0)</f>
        <v>0</v>
      </c>
      <c r="AH36" s="14">
        <f>IF($T36=Models!$E$59,IF($U36&lt;1,LOOKUP($A$3,Models!$D$7:$D$9,Models!$F$60:$F$62),IF(AND($U36&gt;=1,$U36&lt;=4),LOOKUP($A$3,Models!$D$7:$D$9,Models!$G$60:$G$62),IF(AND($U36&gt;=5,$U36&lt;=7),LOOKUP($A$3,Models!$D$7:$D$9,Models!$H$60:$H$62), IF($U36 &gt; 7,LOOKUP($A$3,Models!$D$7:$D$9,Models!$I$60:$I$62), 0)))), 0)</f>
        <v>0</v>
      </c>
    </row>
    <row r="37" spans="10:34">
      <c r="P37" s="6" t="e">
        <f ca="1">IF(LOOKUP(Beds!A70, Models!$A$4:$A$105, Models!$B$4:$B$105) = "QUEBEC 2", " ", IF(LOOKUP(Beds!A70, Models!$A$4:$A$105, Models!$B$4:$B$105) = "QUEBEC", " ", IF(Beds!B70 = 0, 0, YEAR(NOW())-IF(VALUE(LEFT(Beds!B70,2))&gt;80,CONCATENATE(19,LEFT(Beds!B70,2)),CONCATENATE(20,LEFT(Beds!B70,2))))))</f>
        <v>#N/A</v>
      </c>
      <c r="S37" s="7" t="str">
        <f>LEFT(Beds!A68,4)</f>
        <v/>
      </c>
      <c r="T37" t="str">
        <f>IF(S37 = "", " ", LOOKUP(S37,Models!$A$4:$A$99,Models!$B$4:$B$99))</f>
        <v xml:space="preserve"> </v>
      </c>
      <c r="U37" t="str">
        <f>Beds!C68</f>
        <v/>
      </c>
      <c r="W37">
        <f t="shared" si="0"/>
        <v>0</v>
      </c>
      <c r="X37" s="14">
        <f>IF($T37=Models!$E$6,IF($U37&lt;1,LOOKUP($A$3,Models!$D$7:$D$9,Models!$F$7:$F$9),IF(AND($U37&gt;=1,$U37&lt;=3),LOOKUP($A$3,Models!$D$7:$D$9,Models!$G$7:$G$9),IF(AND($U37&gt;=4,$U37&lt;=6),LOOKUP($A$3,Models!$D$7:$D$9,Models!$H$7:$H$9), IF(AND($U37&gt;=7,$U37&lt;=10),LOOKUP($A$3,Models!$D$7:$D$9,Models!$I$7:$I$9), IF($U37 &gt; 10,LOOKUP($A$3,Models!$D$7:$D$9,Models!$J$7:$J$9), 0))))), 0)</f>
        <v>0</v>
      </c>
      <c r="Y37" s="14">
        <f>IF($T37=Models!$E$11,IF($U37&lt;1,LOOKUP($A$3,Models!$D$7:$D$9,Models!$F$12:$F$14),IF(AND($U37&gt;=1,$U37&lt;=3),LOOKUP($A$3,Models!$D$7:$D$9,Models!$G$12:$G$14),IF(AND($U37&gt;=4,$U37&lt;=6),LOOKUP($A$3,Models!$D$7:$D$9,Models!$H$12:$H$14), IF(AND($U37&gt;=7,$U37&lt;=10),LOOKUP($A$3,Models!$D$7:$D$9,Models!$I$12:$I$14), IF($U37 &gt; 10,LOOKUP($A$3,Models!$D$7:$D$9,Models!$J$12:$J$14), 0))))), 0)</f>
        <v>0</v>
      </c>
      <c r="Z37" s="14">
        <f>IF($T37=Models!$E$16,IF($U37&lt;1,LOOKUP($A$3,Models!$D$7:$D$9,Models!$F$17:$F$19),IF(AND($U37&gt;=1,$U37&lt;=3),LOOKUP($A$3,Models!$D$7:$D$9,Models!$G$17:$G$19),IF(AND($U37&gt;=4,$U37&lt;=6),LOOKUP($A$3,Models!$D$7:$D$9,Models!$H$17:$H$19), IF(AND($U37&gt;=7,$U37&lt;=10),LOOKUP($A$3,Models!$D$7:$D$9,Models!$I$17:$I$19), IF($U37 &gt; 10,LOOKUP($A$3,Models!$D$7:$D$9,Models!$J$17:$J$19), 0))))), 0)</f>
        <v>0</v>
      </c>
      <c r="AA37" s="14">
        <f>IF($T37=Models!$E$21,IF($U37&lt;1,LOOKUP($A$3,Models!$D$7:$D$9,Models!$F$22:$F$24),IF(AND($U37&gt;=1,$U37&lt;=3),LOOKUP($A$3,Models!$D$7:$D$9,Models!$G$22:$G$24),IF(AND($U37&gt;=4,$U37&lt;=6),LOOKUP($A$3,Models!$D$7:$D$9,Models!$H$22:$H$24), IF(AND($U37&gt;=7,$U37&lt;=10),LOOKUP($A$3,Models!$D$7:$D$9,Models!$I$22:$I$24), IF($U37 &gt; 10,LOOKUP($A$3,Models!$D$7:$D$9,Models!$J$22:$J$24), 0))))), 0)</f>
        <v>0</v>
      </c>
      <c r="AB37" s="14">
        <f>IF($T37=Models!$E$26,IF($U37&lt;1,LOOKUP($A$3,Models!$D$7:$D$9,Models!$F$27:$F$29),IF(AND($U37&gt;=1,$U37&lt;=3),LOOKUP($A$3,Models!$D$7:$D$9,Models!$G$27:$G$29),IF(AND($U37&gt;=4,$U37&lt;=6),LOOKUP($A$3,Models!$D$7:$D$9,Models!$H$27:$H$29), IF(AND($U37&gt;=7,$U37&lt;=10),LOOKUP($A$3,Models!$D$7:$D$9,Models!$I$27:$I$29), IF($U37 &gt; 10,LOOKUP($A$3,Models!$D$7:$D$9,Models!$J$27:$J$29), 0))))), 0)</f>
        <v>0</v>
      </c>
      <c r="AC37" s="14">
        <f>IF($T37=Models!$E$31,IF($U37&lt;1,LOOKUP($A$3,Models!$D$7:$D$9,Models!$F$32:$F$34),IF(AND($U37&gt;=1,$U37&lt;=3),LOOKUP($A$3,Models!$D$7:$D$9,Models!$G$32:$G$34),IF(AND($U37&gt;=4,$U37&lt;=6),LOOKUP($A$3,Models!$D$7:$D$9,Models!$H$32:$H$34), IF(AND($U37&gt;=7,$U37&lt;=10),LOOKUP($A$3,Models!$D$7:$D$9,Models!$I$32:$I$34), IF($U37 &gt; 10,LOOKUP($A$3,Models!$D$7:$D$9,Models!$J$32:$J$34), 0))))), 0)</f>
        <v>0</v>
      </c>
      <c r="AD37" s="14">
        <f>IF($T37=Models!$E$39,IF($U37&lt;1,LOOKUP($A$3,Models!$D$7:$D$9,Models!$F$40:$F$42),IF(AND($U37&gt;=1,$U37&lt;=4),LOOKUP($A$3,Models!$D$7:$D$9,Models!$G$40:$G$42),IF(AND($U37&gt;=5,$U37&lt;=7),LOOKUP($A$3,Models!$D$7:$D$9,Models!$H$40:$H$42), IF($U37 &gt; 7,LOOKUP($A$3,Models!$D$7:$D$9,Models!$I$40:$I$42), 0)))), 0)</f>
        <v>0</v>
      </c>
      <c r="AE37" s="14">
        <f>IF($T37=Models!$E$44,IF($U37&lt;1,LOOKUP($A$3,Models!$D$7:$D$9,Models!$F$45:$F$47),IF(AND($U37&gt;=1,$U37&lt;=4),LOOKUP($A$3,Models!$D$7:$D$9,Models!$G$45:$G$47),IF(AND($U37&gt;=5,$U37&lt;=7),LOOKUP($A$3,Models!$D$7:$D$9,Models!$H$45:$H$47), IF($U37 &gt; 7,LOOKUP($A$3,Models!$D$7:$D$9,Models!$I$45:$I$47), 0)))), 0)</f>
        <v>0</v>
      </c>
      <c r="AF37" s="14">
        <f>IF($T37=Models!$E$49,IF($U37&lt;1,LOOKUP($A$3,Models!$D$7:$D$9,Models!$F$50:$F$52),IF(AND($U37&gt;=1,$U37&lt;=4),LOOKUP($A$3,Models!$D$7:$D$9,Models!$G$50:$G$52),IF(AND($U37&gt;=5,$U37&lt;=7),LOOKUP($A$3,Models!$D$7:$D$9,Models!$H$50:$H$52), IF($U37 &gt; 7,LOOKUP($A$3,Models!$D$7:$D$9,Models!$I$50:$I$52), 0)))), 0)</f>
        <v>0</v>
      </c>
      <c r="AG37" s="14">
        <f>IF($T37=Models!$E$54,IF($U37&lt;1,LOOKUP($A$3,Models!$D$7:$D$9,Models!$F$55:$F$57),IF(AND($U37&gt;=1,$U37&lt;=4),LOOKUP($A$3,Models!$D$7:$D$9,Models!$G$55:$G$57),IF(AND($U37&gt;=5,$U37&lt;=7),LOOKUP($A$3,Models!$D$7:$D$9,Models!$H$55:$H$57), IF($U37 &gt; 7,LOOKUP($A$3,Models!$D$7:$D$9,Models!$I$55:$I$57), 0)))), 0)</f>
        <v>0</v>
      </c>
      <c r="AH37" s="14">
        <f>IF($T37=Models!$E$59,IF($U37&lt;1,LOOKUP($A$3,Models!$D$7:$D$9,Models!$F$60:$F$62),IF(AND($U37&gt;=1,$U37&lt;=4),LOOKUP($A$3,Models!$D$7:$D$9,Models!$G$60:$G$62),IF(AND($U37&gt;=5,$U37&lt;=7),LOOKUP($A$3,Models!$D$7:$D$9,Models!$H$60:$H$62), IF($U37 &gt; 7,LOOKUP($A$3,Models!$D$7:$D$9,Models!$I$60:$I$62), 0)))), 0)</f>
        <v>0</v>
      </c>
    </row>
    <row r="38" spans="10:34">
      <c r="P38" s="6" t="e">
        <f ca="1">IF(LOOKUP(Beds!A71, Models!$A$4:$A$105, Models!$B$4:$B$105) = "QUEBEC 2", " ", IF(LOOKUP(Beds!A71, Models!$A$4:$A$105, Models!$B$4:$B$105) = "QUEBEC", " ", IF(Beds!B71 = 0, 0, YEAR(NOW())-IF(VALUE(LEFT(Beds!B71,2))&gt;80,CONCATENATE(19,LEFT(Beds!B71,2)),CONCATENATE(20,LEFT(Beds!B71,2))))))</f>
        <v>#N/A</v>
      </c>
      <c r="S38" s="7" t="str">
        <f>LEFT(Beds!A69,4)</f>
        <v/>
      </c>
      <c r="T38" t="str">
        <f>IF(S38 = "", " ", LOOKUP(S38,Models!$A$4:$A$99,Models!$B$4:$B$99))</f>
        <v xml:space="preserve"> </v>
      </c>
      <c r="U38" t="str">
        <f>Beds!C69</f>
        <v/>
      </c>
      <c r="W38">
        <f t="shared" si="0"/>
        <v>0</v>
      </c>
      <c r="X38" s="14">
        <f>IF($T38=Models!$E$6,IF($U38&lt;1,LOOKUP($A$3,Models!$D$7:$D$9,Models!$F$7:$F$9),IF(AND($U38&gt;=1,$U38&lt;=3),LOOKUP($A$3,Models!$D$7:$D$9,Models!$G$7:$G$9),IF(AND($U38&gt;=4,$U38&lt;=6),LOOKUP($A$3,Models!$D$7:$D$9,Models!$H$7:$H$9), IF(AND($U38&gt;=7,$U38&lt;=10),LOOKUP($A$3,Models!$D$7:$D$9,Models!$I$7:$I$9), IF($U38 &gt; 10,LOOKUP($A$3,Models!$D$7:$D$9,Models!$J$7:$J$9), 0))))), 0)</f>
        <v>0</v>
      </c>
      <c r="Y38" s="14">
        <f>IF($T38=Models!$E$11,IF($U38&lt;1,LOOKUP($A$3,Models!$D$7:$D$9,Models!$F$12:$F$14),IF(AND($U38&gt;=1,$U38&lt;=3),LOOKUP($A$3,Models!$D$7:$D$9,Models!$G$12:$G$14),IF(AND($U38&gt;=4,$U38&lt;=6),LOOKUP($A$3,Models!$D$7:$D$9,Models!$H$12:$H$14), IF(AND($U38&gt;=7,$U38&lt;=10),LOOKUP($A$3,Models!$D$7:$D$9,Models!$I$12:$I$14), IF($U38 &gt; 10,LOOKUP($A$3,Models!$D$7:$D$9,Models!$J$12:$J$14), 0))))), 0)</f>
        <v>0</v>
      </c>
      <c r="Z38" s="14">
        <f>IF($T38=Models!$E$16,IF($U38&lt;1,LOOKUP($A$3,Models!$D$7:$D$9,Models!$F$17:$F$19),IF(AND($U38&gt;=1,$U38&lt;=3),LOOKUP($A$3,Models!$D$7:$D$9,Models!$G$17:$G$19),IF(AND($U38&gt;=4,$U38&lt;=6),LOOKUP($A$3,Models!$D$7:$D$9,Models!$H$17:$H$19), IF(AND($U38&gt;=7,$U38&lt;=10),LOOKUP($A$3,Models!$D$7:$D$9,Models!$I$17:$I$19), IF($U38 &gt; 10,LOOKUP($A$3,Models!$D$7:$D$9,Models!$J$17:$J$19), 0))))), 0)</f>
        <v>0</v>
      </c>
      <c r="AA38" s="14">
        <f>IF($T38=Models!$E$21,IF($U38&lt;1,LOOKUP($A$3,Models!$D$7:$D$9,Models!$F$22:$F$24),IF(AND($U38&gt;=1,$U38&lt;=3),LOOKUP($A$3,Models!$D$7:$D$9,Models!$G$22:$G$24),IF(AND($U38&gt;=4,$U38&lt;=6),LOOKUP($A$3,Models!$D$7:$D$9,Models!$H$22:$H$24), IF(AND($U38&gt;=7,$U38&lt;=10),LOOKUP($A$3,Models!$D$7:$D$9,Models!$I$22:$I$24), IF($U38 &gt; 10,LOOKUP($A$3,Models!$D$7:$D$9,Models!$J$22:$J$24), 0))))), 0)</f>
        <v>0</v>
      </c>
      <c r="AB38" s="14">
        <f>IF($T38=Models!$E$26,IF($U38&lt;1,LOOKUP($A$3,Models!$D$7:$D$9,Models!$F$27:$F$29),IF(AND($U38&gt;=1,$U38&lt;=3),LOOKUP($A$3,Models!$D$7:$D$9,Models!$G$27:$G$29),IF(AND($U38&gt;=4,$U38&lt;=6),LOOKUP($A$3,Models!$D$7:$D$9,Models!$H$27:$H$29), IF(AND($U38&gt;=7,$U38&lt;=10),LOOKUP($A$3,Models!$D$7:$D$9,Models!$I$27:$I$29), IF($U38 &gt; 10,LOOKUP($A$3,Models!$D$7:$D$9,Models!$J$27:$J$29), 0))))), 0)</f>
        <v>0</v>
      </c>
      <c r="AC38" s="14">
        <f>IF($T38=Models!$E$31,IF($U38&lt;1,LOOKUP($A$3,Models!$D$7:$D$9,Models!$F$32:$F$34),IF(AND($U38&gt;=1,$U38&lt;=3),LOOKUP($A$3,Models!$D$7:$D$9,Models!$G$32:$G$34),IF(AND($U38&gt;=4,$U38&lt;=6),LOOKUP($A$3,Models!$D$7:$D$9,Models!$H$32:$H$34), IF(AND($U38&gt;=7,$U38&lt;=10),LOOKUP($A$3,Models!$D$7:$D$9,Models!$I$32:$I$34), IF($U38 &gt; 10,LOOKUP($A$3,Models!$D$7:$D$9,Models!$J$32:$J$34), 0))))), 0)</f>
        <v>0</v>
      </c>
      <c r="AD38" s="14">
        <f>IF($T38=Models!$E$39,IF($U38&lt;1,LOOKUP($A$3,Models!$D$7:$D$9,Models!$F$40:$F$42),IF(AND($U38&gt;=1,$U38&lt;=4),LOOKUP($A$3,Models!$D$7:$D$9,Models!$G$40:$G$42),IF(AND($U38&gt;=5,$U38&lt;=7),LOOKUP($A$3,Models!$D$7:$D$9,Models!$H$40:$H$42), IF($U38 &gt; 7,LOOKUP($A$3,Models!$D$7:$D$9,Models!$I$40:$I$42), 0)))), 0)</f>
        <v>0</v>
      </c>
      <c r="AE38" s="14">
        <f>IF($T38=Models!$E$44,IF($U38&lt;1,LOOKUP($A$3,Models!$D$7:$D$9,Models!$F$45:$F$47),IF(AND($U38&gt;=1,$U38&lt;=4),LOOKUP($A$3,Models!$D$7:$D$9,Models!$G$45:$G$47),IF(AND($U38&gt;=5,$U38&lt;=7),LOOKUP($A$3,Models!$D$7:$D$9,Models!$H$45:$H$47), IF($U38 &gt; 7,LOOKUP($A$3,Models!$D$7:$D$9,Models!$I$45:$I$47), 0)))), 0)</f>
        <v>0</v>
      </c>
      <c r="AF38" s="14">
        <f>IF($T38=Models!$E$49,IF($U38&lt;1,LOOKUP($A$3,Models!$D$7:$D$9,Models!$F$50:$F$52),IF(AND($U38&gt;=1,$U38&lt;=4),LOOKUP($A$3,Models!$D$7:$D$9,Models!$G$50:$G$52),IF(AND($U38&gt;=5,$U38&lt;=7),LOOKUP($A$3,Models!$D$7:$D$9,Models!$H$50:$H$52), IF($U38 &gt; 7,LOOKUP($A$3,Models!$D$7:$D$9,Models!$I$50:$I$52), 0)))), 0)</f>
        <v>0</v>
      </c>
      <c r="AG38" s="14">
        <f>IF($T38=Models!$E$54,IF($U38&lt;1,LOOKUP($A$3,Models!$D$7:$D$9,Models!$F$55:$F$57),IF(AND($U38&gt;=1,$U38&lt;=4),LOOKUP($A$3,Models!$D$7:$D$9,Models!$G$55:$G$57),IF(AND($U38&gt;=5,$U38&lt;=7),LOOKUP($A$3,Models!$D$7:$D$9,Models!$H$55:$H$57), IF($U38 &gt; 7,LOOKUP($A$3,Models!$D$7:$D$9,Models!$I$55:$I$57), 0)))), 0)</f>
        <v>0</v>
      </c>
      <c r="AH38" s="14">
        <f>IF($T38=Models!$E$59,IF($U38&lt;1,LOOKUP($A$3,Models!$D$7:$D$9,Models!$F$60:$F$62),IF(AND($U38&gt;=1,$U38&lt;=4),LOOKUP($A$3,Models!$D$7:$D$9,Models!$G$60:$G$62),IF(AND($U38&gt;=5,$U38&lt;=7),LOOKUP($A$3,Models!$D$7:$D$9,Models!$H$60:$H$62), IF($U38 &gt; 7,LOOKUP($A$3,Models!$D$7:$D$9,Models!$I$60:$I$62), 0)))), 0)</f>
        <v>0</v>
      </c>
    </row>
    <row r="39" spans="10:34">
      <c r="P39" s="6" t="e">
        <f ca="1">IF(LOOKUP(Beds!A72, Models!$A$4:$A$105, Models!$B$4:$B$105) = "QUEBEC 2", " ", IF(LOOKUP(Beds!A72, Models!$A$4:$A$105, Models!$B$4:$B$105) = "QUEBEC", " ", IF(Beds!B72 = 0, 0, YEAR(NOW())-IF(VALUE(LEFT(Beds!B72,2))&gt;80,CONCATENATE(19,LEFT(Beds!B72,2)),CONCATENATE(20,LEFT(Beds!B72,2))))))</f>
        <v>#N/A</v>
      </c>
      <c r="S39" s="7" t="str">
        <f>LEFT(Beds!A70,4)</f>
        <v/>
      </c>
      <c r="T39" t="str">
        <f>IF(S39 = "", " ", LOOKUP(S39,Models!$A$4:$A$99,Models!$B$4:$B$99))</f>
        <v xml:space="preserve"> </v>
      </c>
      <c r="U39" t="str">
        <f>Beds!C70</f>
        <v/>
      </c>
      <c r="W39">
        <f t="shared" si="0"/>
        <v>0</v>
      </c>
      <c r="X39" s="14">
        <f>IF($T39=Models!$E$6,IF($U39&lt;1,LOOKUP($A$3,Models!$D$7:$D$9,Models!$F$7:$F$9),IF(AND($U39&gt;=1,$U39&lt;=3),LOOKUP($A$3,Models!$D$7:$D$9,Models!$G$7:$G$9),IF(AND($U39&gt;=4,$U39&lt;=6),LOOKUP($A$3,Models!$D$7:$D$9,Models!$H$7:$H$9), IF(AND($U39&gt;=7,$U39&lt;=10),LOOKUP($A$3,Models!$D$7:$D$9,Models!$I$7:$I$9), IF($U39 &gt; 10,LOOKUP($A$3,Models!$D$7:$D$9,Models!$J$7:$J$9), 0))))), 0)</f>
        <v>0</v>
      </c>
      <c r="Y39" s="14">
        <f>IF($T39=Models!$E$11,IF($U39&lt;1,LOOKUP($A$3,Models!$D$7:$D$9,Models!$F$12:$F$14),IF(AND($U39&gt;=1,$U39&lt;=3),LOOKUP($A$3,Models!$D$7:$D$9,Models!$G$12:$G$14),IF(AND($U39&gt;=4,$U39&lt;=6),LOOKUP($A$3,Models!$D$7:$D$9,Models!$H$12:$H$14), IF(AND($U39&gt;=7,$U39&lt;=10),LOOKUP($A$3,Models!$D$7:$D$9,Models!$I$12:$I$14), IF($U39 &gt; 10,LOOKUP($A$3,Models!$D$7:$D$9,Models!$J$12:$J$14), 0))))), 0)</f>
        <v>0</v>
      </c>
      <c r="Z39" s="14">
        <f>IF($T39=Models!$E$16,IF($U39&lt;1,LOOKUP($A$3,Models!$D$7:$D$9,Models!$F$17:$F$19),IF(AND($U39&gt;=1,$U39&lt;=3),LOOKUP($A$3,Models!$D$7:$D$9,Models!$G$17:$G$19),IF(AND($U39&gt;=4,$U39&lt;=6),LOOKUP($A$3,Models!$D$7:$D$9,Models!$H$17:$H$19), IF(AND($U39&gt;=7,$U39&lt;=10),LOOKUP($A$3,Models!$D$7:$D$9,Models!$I$17:$I$19), IF($U39 &gt; 10,LOOKUP($A$3,Models!$D$7:$D$9,Models!$J$17:$J$19), 0))))), 0)</f>
        <v>0</v>
      </c>
      <c r="AA39" s="14">
        <f>IF($T39=Models!$E$21,IF($U39&lt;1,LOOKUP($A$3,Models!$D$7:$D$9,Models!$F$22:$F$24),IF(AND($U39&gt;=1,$U39&lt;=3),LOOKUP($A$3,Models!$D$7:$D$9,Models!$G$22:$G$24),IF(AND($U39&gt;=4,$U39&lt;=6),LOOKUP($A$3,Models!$D$7:$D$9,Models!$H$22:$H$24), IF(AND($U39&gt;=7,$U39&lt;=10),LOOKUP($A$3,Models!$D$7:$D$9,Models!$I$22:$I$24), IF($U39 &gt; 10,LOOKUP($A$3,Models!$D$7:$D$9,Models!$J$22:$J$24), 0))))), 0)</f>
        <v>0</v>
      </c>
      <c r="AB39" s="14">
        <f>IF($T39=Models!$E$26,IF($U39&lt;1,LOOKUP($A$3,Models!$D$7:$D$9,Models!$F$27:$F$29),IF(AND($U39&gt;=1,$U39&lt;=3),LOOKUP($A$3,Models!$D$7:$D$9,Models!$G$27:$G$29),IF(AND($U39&gt;=4,$U39&lt;=6),LOOKUP($A$3,Models!$D$7:$D$9,Models!$H$27:$H$29), IF(AND($U39&gt;=7,$U39&lt;=10),LOOKUP($A$3,Models!$D$7:$D$9,Models!$I$27:$I$29), IF($U39 &gt; 10,LOOKUP($A$3,Models!$D$7:$D$9,Models!$J$27:$J$29), 0))))), 0)</f>
        <v>0</v>
      </c>
      <c r="AC39" s="14">
        <f>IF($T39=Models!$E$31,IF($U39&lt;1,LOOKUP($A$3,Models!$D$7:$D$9,Models!$F$32:$F$34),IF(AND($U39&gt;=1,$U39&lt;=3),LOOKUP($A$3,Models!$D$7:$D$9,Models!$G$32:$G$34),IF(AND($U39&gt;=4,$U39&lt;=6),LOOKUP($A$3,Models!$D$7:$D$9,Models!$H$32:$H$34), IF(AND($U39&gt;=7,$U39&lt;=10),LOOKUP($A$3,Models!$D$7:$D$9,Models!$I$32:$I$34), IF($U39 &gt; 10,LOOKUP($A$3,Models!$D$7:$D$9,Models!$J$32:$J$34), 0))))), 0)</f>
        <v>0</v>
      </c>
      <c r="AD39" s="14">
        <f>IF($T39=Models!$E$39,IF($U39&lt;1,LOOKUP($A$3,Models!$D$7:$D$9,Models!$F$40:$F$42),IF(AND($U39&gt;=1,$U39&lt;=4),LOOKUP($A$3,Models!$D$7:$D$9,Models!$G$40:$G$42),IF(AND($U39&gt;=5,$U39&lt;=7),LOOKUP($A$3,Models!$D$7:$D$9,Models!$H$40:$H$42), IF($U39 &gt; 7,LOOKUP($A$3,Models!$D$7:$D$9,Models!$I$40:$I$42), 0)))), 0)</f>
        <v>0</v>
      </c>
      <c r="AE39" s="14">
        <f>IF($T39=Models!$E$44,IF($U39&lt;1,LOOKUP($A$3,Models!$D$7:$D$9,Models!$F$45:$F$47),IF(AND($U39&gt;=1,$U39&lt;=4),LOOKUP($A$3,Models!$D$7:$D$9,Models!$G$45:$G$47),IF(AND($U39&gt;=5,$U39&lt;=7),LOOKUP($A$3,Models!$D$7:$D$9,Models!$H$45:$H$47), IF($U39 &gt; 7,LOOKUP($A$3,Models!$D$7:$D$9,Models!$I$45:$I$47), 0)))), 0)</f>
        <v>0</v>
      </c>
      <c r="AF39" s="14">
        <f>IF($T39=Models!$E$49,IF($U39&lt;1,LOOKUP($A$3,Models!$D$7:$D$9,Models!$F$50:$F$52),IF(AND($U39&gt;=1,$U39&lt;=4),LOOKUP($A$3,Models!$D$7:$D$9,Models!$G$50:$G$52),IF(AND($U39&gt;=5,$U39&lt;=7),LOOKUP($A$3,Models!$D$7:$D$9,Models!$H$50:$H$52), IF($U39 &gt; 7,LOOKUP($A$3,Models!$D$7:$D$9,Models!$I$50:$I$52), 0)))), 0)</f>
        <v>0</v>
      </c>
      <c r="AG39" s="14">
        <f>IF($T39=Models!$E$54,IF($U39&lt;1,LOOKUP($A$3,Models!$D$7:$D$9,Models!$F$55:$F$57),IF(AND($U39&gt;=1,$U39&lt;=4),LOOKUP($A$3,Models!$D$7:$D$9,Models!$G$55:$G$57),IF(AND($U39&gt;=5,$U39&lt;=7),LOOKUP($A$3,Models!$D$7:$D$9,Models!$H$55:$H$57), IF($U39 &gt; 7,LOOKUP($A$3,Models!$D$7:$D$9,Models!$I$55:$I$57), 0)))), 0)</f>
        <v>0</v>
      </c>
      <c r="AH39" s="14">
        <f>IF($T39=Models!$E$59,IF($U39&lt;1,LOOKUP($A$3,Models!$D$7:$D$9,Models!$F$60:$F$62),IF(AND($U39&gt;=1,$U39&lt;=4),LOOKUP($A$3,Models!$D$7:$D$9,Models!$G$60:$G$62),IF(AND($U39&gt;=5,$U39&lt;=7),LOOKUP($A$3,Models!$D$7:$D$9,Models!$H$60:$H$62), IF($U39 &gt; 7,LOOKUP($A$3,Models!$D$7:$D$9,Models!$I$60:$I$62), 0)))), 0)</f>
        <v>0</v>
      </c>
    </row>
    <row r="40" spans="10:34">
      <c r="P40" s="6" t="e">
        <f ca="1">IF(LOOKUP(Beds!A73, Models!$A$4:$A$105, Models!$B$4:$B$105) = "QUEBEC 2", " ", IF(LOOKUP(Beds!A73, Models!$A$4:$A$105, Models!$B$4:$B$105) = "QUEBEC", " ", IF(Beds!B73 = 0, 0, YEAR(NOW())-IF(VALUE(LEFT(Beds!B73,2))&gt;80,CONCATENATE(19,LEFT(Beds!B73,2)),CONCATENATE(20,LEFT(Beds!B73,2))))))</f>
        <v>#N/A</v>
      </c>
      <c r="S40" s="7" t="str">
        <f>LEFT(Beds!A71,4)</f>
        <v/>
      </c>
      <c r="T40" t="str">
        <f>IF(S40 = "", " ", LOOKUP(S40,Models!$A$4:$A$99,Models!$B$4:$B$99))</f>
        <v xml:space="preserve"> </v>
      </c>
      <c r="U40" t="str">
        <f>Beds!C71</f>
        <v/>
      </c>
      <c r="W40">
        <f t="shared" si="0"/>
        <v>0</v>
      </c>
      <c r="X40" s="14">
        <f>IF($T40=Models!$E$6,IF($U40&lt;1,LOOKUP($A$3,Models!$D$7:$D$9,Models!$F$7:$F$9),IF(AND($U40&gt;=1,$U40&lt;=3),LOOKUP($A$3,Models!$D$7:$D$9,Models!$G$7:$G$9),IF(AND($U40&gt;=4,$U40&lt;=6),LOOKUP($A$3,Models!$D$7:$D$9,Models!$H$7:$H$9), IF(AND($U40&gt;=7,$U40&lt;=10),LOOKUP($A$3,Models!$D$7:$D$9,Models!$I$7:$I$9), IF($U40 &gt; 10,LOOKUP($A$3,Models!$D$7:$D$9,Models!$J$7:$J$9), 0))))), 0)</f>
        <v>0</v>
      </c>
      <c r="Y40" s="14">
        <f>IF($T40=Models!$E$11,IF($U40&lt;1,LOOKUP($A$3,Models!$D$7:$D$9,Models!$F$12:$F$14),IF(AND($U40&gt;=1,$U40&lt;=3),LOOKUP($A$3,Models!$D$7:$D$9,Models!$G$12:$G$14),IF(AND($U40&gt;=4,$U40&lt;=6),LOOKUP($A$3,Models!$D$7:$D$9,Models!$H$12:$H$14), IF(AND($U40&gt;=7,$U40&lt;=10),LOOKUP($A$3,Models!$D$7:$D$9,Models!$I$12:$I$14), IF($U40 &gt; 10,LOOKUP($A$3,Models!$D$7:$D$9,Models!$J$12:$J$14), 0))))), 0)</f>
        <v>0</v>
      </c>
      <c r="Z40" s="14">
        <f>IF($T40=Models!$E$16,IF($U40&lt;1,LOOKUP($A$3,Models!$D$7:$D$9,Models!$F$17:$F$19),IF(AND($U40&gt;=1,$U40&lt;=3),LOOKUP($A$3,Models!$D$7:$D$9,Models!$G$17:$G$19),IF(AND($U40&gt;=4,$U40&lt;=6),LOOKUP($A$3,Models!$D$7:$D$9,Models!$H$17:$H$19), IF(AND($U40&gt;=7,$U40&lt;=10),LOOKUP($A$3,Models!$D$7:$D$9,Models!$I$17:$I$19), IF($U40 &gt; 10,LOOKUP($A$3,Models!$D$7:$D$9,Models!$J$17:$J$19), 0))))), 0)</f>
        <v>0</v>
      </c>
      <c r="AA40" s="14">
        <f>IF($T40=Models!$E$21,IF($U40&lt;1,LOOKUP($A$3,Models!$D$7:$D$9,Models!$F$22:$F$24),IF(AND($U40&gt;=1,$U40&lt;=3),LOOKUP($A$3,Models!$D$7:$D$9,Models!$G$22:$G$24),IF(AND($U40&gt;=4,$U40&lt;=6),LOOKUP($A$3,Models!$D$7:$D$9,Models!$H$22:$H$24), IF(AND($U40&gt;=7,$U40&lt;=10),LOOKUP($A$3,Models!$D$7:$D$9,Models!$I$22:$I$24), IF($U40 &gt; 10,LOOKUP($A$3,Models!$D$7:$D$9,Models!$J$22:$J$24), 0))))), 0)</f>
        <v>0</v>
      </c>
      <c r="AB40" s="14">
        <f>IF($T40=Models!$E$26,IF($U40&lt;1,LOOKUP($A$3,Models!$D$7:$D$9,Models!$F$27:$F$29),IF(AND($U40&gt;=1,$U40&lt;=3),LOOKUP($A$3,Models!$D$7:$D$9,Models!$G$27:$G$29),IF(AND($U40&gt;=4,$U40&lt;=6),LOOKUP($A$3,Models!$D$7:$D$9,Models!$H$27:$H$29), IF(AND($U40&gt;=7,$U40&lt;=10),LOOKUP($A$3,Models!$D$7:$D$9,Models!$I$27:$I$29), IF($U40 &gt; 10,LOOKUP($A$3,Models!$D$7:$D$9,Models!$J$27:$J$29), 0))))), 0)</f>
        <v>0</v>
      </c>
      <c r="AC40" s="14">
        <f>IF($T40=Models!$E$31,IF($U40&lt;1,LOOKUP($A$3,Models!$D$7:$D$9,Models!$F$32:$F$34),IF(AND($U40&gt;=1,$U40&lt;=3),LOOKUP($A$3,Models!$D$7:$D$9,Models!$G$32:$G$34),IF(AND($U40&gt;=4,$U40&lt;=6),LOOKUP($A$3,Models!$D$7:$D$9,Models!$H$32:$H$34), IF(AND($U40&gt;=7,$U40&lt;=10),LOOKUP($A$3,Models!$D$7:$D$9,Models!$I$32:$I$34), IF($U40 &gt; 10,LOOKUP($A$3,Models!$D$7:$D$9,Models!$J$32:$J$34), 0))))), 0)</f>
        <v>0</v>
      </c>
      <c r="AD40" s="14">
        <f>IF($T40=Models!$E$39,IF($U40&lt;1,LOOKUP($A$3,Models!$D$7:$D$9,Models!$F$40:$F$42),IF(AND($U40&gt;=1,$U40&lt;=4),LOOKUP($A$3,Models!$D$7:$D$9,Models!$G$40:$G$42),IF(AND($U40&gt;=5,$U40&lt;=7),LOOKUP($A$3,Models!$D$7:$D$9,Models!$H$40:$H$42), IF($U40 &gt; 7,LOOKUP($A$3,Models!$D$7:$D$9,Models!$I$40:$I$42), 0)))), 0)</f>
        <v>0</v>
      </c>
      <c r="AE40" s="14">
        <f>IF($T40=Models!$E$44,IF($U40&lt;1,LOOKUP($A$3,Models!$D$7:$D$9,Models!$F$45:$F$47),IF(AND($U40&gt;=1,$U40&lt;=4),LOOKUP($A$3,Models!$D$7:$D$9,Models!$G$45:$G$47),IF(AND($U40&gt;=5,$U40&lt;=7),LOOKUP($A$3,Models!$D$7:$D$9,Models!$H$45:$H$47), IF($U40 &gt; 7,LOOKUP($A$3,Models!$D$7:$D$9,Models!$I$45:$I$47), 0)))), 0)</f>
        <v>0</v>
      </c>
      <c r="AF40" s="14">
        <f>IF($T40=Models!$E$49,IF($U40&lt;1,LOOKUP($A$3,Models!$D$7:$D$9,Models!$F$50:$F$52),IF(AND($U40&gt;=1,$U40&lt;=4),LOOKUP($A$3,Models!$D$7:$D$9,Models!$G$50:$G$52),IF(AND($U40&gt;=5,$U40&lt;=7),LOOKUP($A$3,Models!$D$7:$D$9,Models!$H$50:$H$52), IF($U40 &gt; 7,LOOKUP($A$3,Models!$D$7:$D$9,Models!$I$50:$I$52), 0)))), 0)</f>
        <v>0</v>
      </c>
      <c r="AG40" s="14">
        <f>IF($T40=Models!$E$54,IF($U40&lt;1,LOOKUP($A$3,Models!$D$7:$D$9,Models!$F$55:$F$57),IF(AND($U40&gt;=1,$U40&lt;=4),LOOKUP($A$3,Models!$D$7:$D$9,Models!$G$55:$G$57),IF(AND($U40&gt;=5,$U40&lt;=7),LOOKUP($A$3,Models!$D$7:$D$9,Models!$H$55:$H$57), IF($U40 &gt; 7,LOOKUP($A$3,Models!$D$7:$D$9,Models!$I$55:$I$57), 0)))), 0)</f>
        <v>0</v>
      </c>
      <c r="AH40" s="14">
        <f>IF($T40=Models!$E$59,IF($U40&lt;1,LOOKUP($A$3,Models!$D$7:$D$9,Models!$F$60:$F$62),IF(AND($U40&gt;=1,$U40&lt;=4),LOOKUP($A$3,Models!$D$7:$D$9,Models!$G$60:$G$62),IF(AND($U40&gt;=5,$U40&lt;=7),LOOKUP($A$3,Models!$D$7:$D$9,Models!$H$60:$H$62), IF($U40 &gt; 7,LOOKUP($A$3,Models!$D$7:$D$9,Models!$I$60:$I$62), 0)))), 0)</f>
        <v>0</v>
      </c>
    </row>
    <row r="41" spans="10:34">
      <c r="P41" s="6" t="e">
        <f ca="1">IF(LOOKUP(Beds!A74, Models!$A$4:$A$105, Models!$B$4:$B$105) = "QUEBEC 2", " ", IF(LOOKUP(Beds!A74, Models!$A$4:$A$105, Models!$B$4:$B$105) = "QUEBEC", " ", IF(Beds!B74 = 0, 0, YEAR(NOW())-IF(VALUE(LEFT(Beds!B74,2))&gt;80,CONCATENATE(19,LEFT(Beds!B74,2)),CONCATENATE(20,LEFT(Beds!B74,2))))))</f>
        <v>#N/A</v>
      </c>
      <c r="S41" s="7" t="str">
        <f>LEFT(Beds!A72,4)</f>
        <v/>
      </c>
      <c r="T41" t="str">
        <f>IF(S41 = "", " ", LOOKUP(S41,Models!$A$4:$A$99,Models!$B$4:$B$99))</f>
        <v xml:space="preserve"> </v>
      </c>
      <c r="U41" t="str">
        <f>Beds!C72</f>
        <v/>
      </c>
      <c r="W41">
        <f t="shared" si="0"/>
        <v>0</v>
      </c>
      <c r="X41" s="14">
        <f>IF($T41=Models!$E$6,IF($U41&lt;1,LOOKUP($A$3,Models!$D$7:$D$9,Models!$F$7:$F$9),IF(AND($U41&gt;=1,$U41&lt;=3),LOOKUP($A$3,Models!$D$7:$D$9,Models!$G$7:$G$9),IF(AND($U41&gt;=4,$U41&lt;=6),LOOKUP($A$3,Models!$D$7:$D$9,Models!$H$7:$H$9), IF(AND($U41&gt;=7,$U41&lt;=10),LOOKUP($A$3,Models!$D$7:$D$9,Models!$I$7:$I$9), IF($U41 &gt; 10,LOOKUP($A$3,Models!$D$7:$D$9,Models!$J$7:$J$9), 0))))), 0)</f>
        <v>0</v>
      </c>
      <c r="Y41" s="14">
        <f>IF($T41=Models!$E$11,IF($U41&lt;1,LOOKUP($A$3,Models!$D$7:$D$9,Models!$F$12:$F$14),IF(AND($U41&gt;=1,$U41&lt;=3),LOOKUP($A$3,Models!$D$7:$D$9,Models!$G$12:$G$14),IF(AND($U41&gt;=4,$U41&lt;=6),LOOKUP($A$3,Models!$D$7:$D$9,Models!$H$12:$H$14), IF(AND($U41&gt;=7,$U41&lt;=10),LOOKUP($A$3,Models!$D$7:$D$9,Models!$I$12:$I$14), IF($U41 &gt; 10,LOOKUP($A$3,Models!$D$7:$D$9,Models!$J$12:$J$14), 0))))), 0)</f>
        <v>0</v>
      </c>
      <c r="Z41" s="14">
        <f>IF($T41=Models!$E$16,IF($U41&lt;1,LOOKUP($A$3,Models!$D$7:$D$9,Models!$F$17:$F$19),IF(AND($U41&gt;=1,$U41&lt;=3),LOOKUP($A$3,Models!$D$7:$D$9,Models!$G$17:$G$19),IF(AND($U41&gt;=4,$U41&lt;=6),LOOKUP($A$3,Models!$D$7:$D$9,Models!$H$17:$H$19), IF(AND($U41&gt;=7,$U41&lt;=10),LOOKUP($A$3,Models!$D$7:$D$9,Models!$I$17:$I$19), IF($U41 &gt; 10,LOOKUP($A$3,Models!$D$7:$D$9,Models!$J$17:$J$19), 0))))), 0)</f>
        <v>0</v>
      </c>
      <c r="AA41" s="14">
        <f>IF($T41=Models!$E$21,IF($U41&lt;1,LOOKUP($A$3,Models!$D$7:$D$9,Models!$F$22:$F$24),IF(AND($U41&gt;=1,$U41&lt;=3),LOOKUP($A$3,Models!$D$7:$D$9,Models!$G$22:$G$24),IF(AND($U41&gt;=4,$U41&lt;=6),LOOKUP($A$3,Models!$D$7:$D$9,Models!$H$22:$H$24), IF(AND($U41&gt;=7,$U41&lt;=10),LOOKUP($A$3,Models!$D$7:$D$9,Models!$I$22:$I$24), IF($U41 &gt; 10,LOOKUP($A$3,Models!$D$7:$D$9,Models!$J$22:$J$24), 0))))), 0)</f>
        <v>0</v>
      </c>
      <c r="AB41" s="14">
        <f>IF($T41=Models!$E$26,IF($U41&lt;1,LOOKUP($A$3,Models!$D$7:$D$9,Models!$F$27:$F$29),IF(AND($U41&gt;=1,$U41&lt;=3),LOOKUP($A$3,Models!$D$7:$D$9,Models!$G$27:$G$29),IF(AND($U41&gt;=4,$U41&lt;=6),LOOKUP($A$3,Models!$D$7:$D$9,Models!$H$27:$H$29), IF(AND($U41&gt;=7,$U41&lt;=10),LOOKUP($A$3,Models!$D$7:$D$9,Models!$I$27:$I$29), IF($U41 &gt; 10,LOOKUP($A$3,Models!$D$7:$D$9,Models!$J$27:$J$29), 0))))), 0)</f>
        <v>0</v>
      </c>
      <c r="AC41" s="14">
        <f>IF($T41=Models!$E$31,IF($U41&lt;1,LOOKUP($A$3,Models!$D$7:$D$9,Models!$F$32:$F$34),IF(AND($U41&gt;=1,$U41&lt;=3),LOOKUP($A$3,Models!$D$7:$D$9,Models!$G$32:$G$34),IF(AND($U41&gt;=4,$U41&lt;=6),LOOKUP($A$3,Models!$D$7:$D$9,Models!$H$32:$H$34), IF(AND($U41&gt;=7,$U41&lt;=10),LOOKUP($A$3,Models!$D$7:$D$9,Models!$I$32:$I$34), IF($U41 &gt; 10,LOOKUP($A$3,Models!$D$7:$D$9,Models!$J$32:$J$34), 0))))), 0)</f>
        <v>0</v>
      </c>
      <c r="AD41" s="14">
        <f>IF($T41=Models!$E$39,IF($U41&lt;1,LOOKUP($A$3,Models!$D$7:$D$9,Models!$F$40:$F$42),IF(AND($U41&gt;=1,$U41&lt;=4),LOOKUP($A$3,Models!$D$7:$D$9,Models!$G$40:$G$42),IF(AND($U41&gt;=5,$U41&lt;=7),LOOKUP($A$3,Models!$D$7:$D$9,Models!$H$40:$H$42), IF($U41 &gt; 7,LOOKUP($A$3,Models!$D$7:$D$9,Models!$I$40:$I$42), 0)))), 0)</f>
        <v>0</v>
      </c>
      <c r="AE41" s="14">
        <f>IF($T41=Models!$E$44,IF($U41&lt;1,LOOKUP($A$3,Models!$D$7:$D$9,Models!$F$45:$F$47),IF(AND($U41&gt;=1,$U41&lt;=4),LOOKUP($A$3,Models!$D$7:$D$9,Models!$G$45:$G$47),IF(AND($U41&gt;=5,$U41&lt;=7),LOOKUP($A$3,Models!$D$7:$D$9,Models!$H$45:$H$47), IF($U41 &gt; 7,LOOKUP($A$3,Models!$D$7:$D$9,Models!$I$45:$I$47), 0)))), 0)</f>
        <v>0</v>
      </c>
      <c r="AF41" s="14">
        <f>IF($T41=Models!$E$49,IF($U41&lt;1,LOOKUP($A$3,Models!$D$7:$D$9,Models!$F$50:$F$52),IF(AND($U41&gt;=1,$U41&lt;=4),LOOKUP($A$3,Models!$D$7:$D$9,Models!$G$50:$G$52),IF(AND($U41&gt;=5,$U41&lt;=7),LOOKUP($A$3,Models!$D$7:$D$9,Models!$H$50:$H$52), IF($U41 &gt; 7,LOOKUP($A$3,Models!$D$7:$D$9,Models!$I$50:$I$52), 0)))), 0)</f>
        <v>0</v>
      </c>
      <c r="AG41" s="14">
        <f>IF($T41=Models!$E$54,IF($U41&lt;1,LOOKUP($A$3,Models!$D$7:$D$9,Models!$F$55:$F$57),IF(AND($U41&gt;=1,$U41&lt;=4),LOOKUP($A$3,Models!$D$7:$D$9,Models!$G$55:$G$57),IF(AND($U41&gt;=5,$U41&lt;=7),LOOKUP($A$3,Models!$D$7:$D$9,Models!$H$55:$H$57), IF($U41 &gt; 7,LOOKUP($A$3,Models!$D$7:$D$9,Models!$I$55:$I$57), 0)))), 0)</f>
        <v>0</v>
      </c>
      <c r="AH41" s="14">
        <f>IF($T41=Models!$E$59,IF($U41&lt;1,LOOKUP($A$3,Models!$D$7:$D$9,Models!$F$60:$F$62),IF(AND($U41&gt;=1,$U41&lt;=4),LOOKUP($A$3,Models!$D$7:$D$9,Models!$G$60:$G$62),IF(AND($U41&gt;=5,$U41&lt;=7),LOOKUP($A$3,Models!$D$7:$D$9,Models!$H$60:$H$62), IF($U41 &gt; 7,LOOKUP($A$3,Models!$D$7:$D$9,Models!$I$60:$I$62), 0)))), 0)</f>
        <v>0</v>
      </c>
    </row>
    <row r="42" spans="10:34">
      <c r="P42" s="6" t="e">
        <f ca="1">IF(LOOKUP(Beds!A75, Models!$A$4:$A$105, Models!$B$4:$B$105) = "QUEBEC 2", " ", IF(LOOKUP(Beds!A75, Models!$A$4:$A$105, Models!$B$4:$B$105) = "QUEBEC", " ", IF(Beds!B75 = 0, 0, YEAR(NOW())-IF(VALUE(LEFT(Beds!B75,2))&gt;80,CONCATENATE(19,LEFT(Beds!B75,2)),CONCATENATE(20,LEFT(Beds!B75,2))))))</f>
        <v>#N/A</v>
      </c>
      <c r="S42" s="7" t="str">
        <f>LEFT(Beds!A73,4)</f>
        <v/>
      </c>
      <c r="T42" t="str">
        <f>IF(S42 = "", " ", LOOKUP(S42,Models!$A$4:$A$99,Models!$B$4:$B$99))</f>
        <v xml:space="preserve"> </v>
      </c>
      <c r="U42" t="str">
        <f>Beds!C73</f>
        <v/>
      </c>
      <c r="W42">
        <f t="shared" si="0"/>
        <v>0</v>
      </c>
      <c r="X42" s="14">
        <f>IF($T42=Models!$E$6,IF($U42&lt;1,LOOKUP($A$3,Models!$D$7:$D$9,Models!$F$7:$F$9),IF(AND($U42&gt;=1,$U42&lt;=3),LOOKUP($A$3,Models!$D$7:$D$9,Models!$G$7:$G$9),IF(AND($U42&gt;=4,$U42&lt;=6),LOOKUP($A$3,Models!$D$7:$D$9,Models!$H$7:$H$9), IF(AND($U42&gt;=7,$U42&lt;=10),LOOKUP($A$3,Models!$D$7:$D$9,Models!$I$7:$I$9), IF($U42 &gt; 10,LOOKUP($A$3,Models!$D$7:$D$9,Models!$J$7:$J$9), 0))))), 0)</f>
        <v>0</v>
      </c>
      <c r="Y42" s="14">
        <f>IF($T42=Models!$E$11,IF($U42&lt;1,LOOKUP($A$3,Models!$D$7:$D$9,Models!$F$12:$F$14),IF(AND($U42&gt;=1,$U42&lt;=3),LOOKUP($A$3,Models!$D$7:$D$9,Models!$G$12:$G$14),IF(AND($U42&gt;=4,$U42&lt;=6),LOOKUP($A$3,Models!$D$7:$D$9,Models!$H$12:$H$14), IF(AND($U42&gt;=7,$U42&lt;=10),LOOKUP($A$3,Models!$D$7:$D$9,Models!$I$12:$I$14), IF($U42 &gt; 10,LOOKUP($A$3,Models!$D$7:$D$9,Models!$J$12:$J$14), 0))))), 0)</f>
        <v>0</v>
      </c>
      <c r="Z42" s="14">
        <f>IF($T42=Models!$E$16,IF($U42&lt;1,LOOKUP($A$3,Models!$D$7:$D$9,Models!$F$17:$F$19),IF(AND($U42&gt;=1,$U42&lt;=3),LOOKUP($A$3,Models!$D$7:$D$9,Models!$G$17:$G$19),IF(AND($U42&gt;=4,$U42&lt;=6),LOOKUP($A$3,Models!$D$7:$D$9,Models!$H$17:$H$19), IF(AND($U42&gt;=7,$U42&lt;=10),LOOKUP($A$3,Models!$D$7:$D$9,Models!$I$17:$I$19), IF($U42 &gt; 10,LOOKUP($A$3,Models!$D$7:$D$9,Models!$J$17:$J$19), 0))))), 0)</f>
        <v>0</v>
      </c>
      <c r="AA42" s="14">
        <f>IF($T42=Models!$E$21,IF($U42&lt;1,LOOKUP($A$3,Models!$D$7:$D$9,Models!$F$22:$F$24),IF(AND($U42&gt;=1,$U42&lt;=3),LOOKUP($A$3,Models!$D$7:$D$9,Models!$G$22:$G$24),IF(AND($U42&gt;=4,$U42&lt;=6),LOOKUP($A$3,Models!$D$7:$D$9,Models!$H$22:$H$24), IF(AND($U42&gt;=7,$U42&lt;=10),LOOKUP($A$3,Models!$D$7:$D$9,Models!$I$22:$I$24), IF($U42 &gt; 10,LOOKUP($A$3,Models!$D$7:$D$9,Models!$J$22:$J$24), 0))))), 0)</f>
        <v>0</v>
      </c>
      <c r="AB42" s="14">
        <f>IF($T42=Models!$E$26,IF($U42&lt;1,LOOKUP($A$3,Models!$D$7:$D$9,Models!$F$27:$F$29),IF(AND($U42&gt;=1,$U42&lt;=3),LOOKUP($A$3,Models!$D$7:$D$9,Models!$G$27:$G$29),IF(AND($U42&gt;=4,$U42&lt;=6),LOOKUP($A$3,Models!$D$7:$D$9,Models!$H$27:$H$29), IF(AND($U42&gt;=7,$U42&lt;=10),LOOKUP($A$3,Models!$D$7:$D$9,Models!$I$27:$I$29), IF($U42 &gt; 10,LOOKUP($A$3,Models!$D$7:$D$9,Models!$J$27:$J$29), 0))))), 0)</f>
        <v>0</v>
      </c>
      <c r="AC42" s="14">
        <f>IF($T42=Models!$E$31,IF($U42&lt;1,LOOKUP($A$3,Models!$D$7:$D$9,Models!$F$32:$F$34),IF(AND($U42&gt;=1,$U42&lt;=3),LOOKUP($A$3,Models!$D$7:$D$9,Models!$G$32:$G$34),IF(AND($U42&gt;=4,$U42&lt;=6),LOOKUP($A$3,Models!$D$7:$D$9,Models!$H$32:$H$34), IF(AND($U42&gt;=7,$U42&lt;=10),LOOKUP($A$3,Models!$D$7:$D$9,Models!$I$32:$I$34), IF($U42 &gt; 10,LOOKUP($A$3,Models!$D$7:$D$9,Models!$J$32:$J$34), 0))))), 0)</f>
        <v>0</v>
      </c>
      <c r="AD42" s="14">
        <f>IF($T42=Models!$E$39,IF($U42&lt;1,LOOKUP($A$3,Models!$D$7:$D$9,Models!$F$40:$F$42),IF(AND($U42&gt;=1,$U42&lt;=4),LOOKUP($A$3,Models!$D$7:$D$9,Models!$G$40:$G$42),IF(AND($U42&gt;=5,$U42&lt;=7),LOOKUP($A$3,Models!$D$7:$D$9,Models!$H$40:$H$42), IF($U42 &gt; 7,LOOKUP($A$3,Models!$D$7:$D$9,Models!$I$40:$I$42), 0)))), 0)</f>
        <v>0</v>
      </c>
      <c r="AE42" s="14">
        <f>IF($T42=Models!$E$44,IF($U42&lt;1,LOOKUP($A$3,Models!$D$7:$D$9,Models!$F$45:$F$47),IF(AND($U42&gt;=1,$U42&lt;=4),LOOKUP($A$3,Models!$D$7:$D$9,Models!$G$45:$G$47),IF(AND($U42&gt;=5,$U42&lt;=7),LOOKUP($A$3,Models!$D$7:$D$9,Models!$H$45:$H$47), IF($U42 &gt; 7,LOOKUP($A$3,Models!$D$7:$D$9,Models!$I$45:$I$47), 0)))), 0)</f>
        <v>0</v>
      </c>
      <c r="AF42" s="14">
        <f>IF($T42=Models!$E$49,IF($U42&lt;1,LOOKUP($A$3,Models!$D$7:$D$9,Models!$F$50:$F$52),IF(AND($U42&gt;=1,$U42&lt;=4),LOOKUP($A$3,Models!$D$7:$D$9,Models!$G$50:$G$52),IF(AND($U42&gt;=5,$U42&lt;=7),LOOKUP($A$3,Models!$D$7:$D$9,Models!$H$50:$H$52), IF($U42 &gt; 7,LOOKUP($A$3,Models!$D$7:$D$9,Models!$I$50:$I$52), 0)))), 0)</f>
        <v>0</v>
      </c>
      <c r="AG42" s="14">
        <f>IF($T42=Models!$E$54,IF($U42&lt;1,LOOKUP($A$3,Models!$D$7:$D$9,Models!$F$55:$F$57),IF(AND($U42&gt;=1,$U42&lt;=4),LOOKUP($A$3,Models!$D$7:$D$9,Models!$G$55:$G$57),IF(AND($U42&gt;=5,$U42&lt;=7),LOOKUP($A$3,Models!$D$7:$D$9,Models!$H$55:$H$57), IF($U42 &gt; 7,LOOKUP($A$3,Models!$D$7:$D$9,Models!$I$55:$I$57), 0)))), 0)</f>
        <v>0</v>
      </c>
      <c r="AH42" s="14">
        <f>IF($T42=Models!$E$59,IF($U42&lt;1,LOOKUP($A$3,Models!$D$7:$D$9,Models!$F$60:$F$62),IF(AND($U42&gt;=1,$U42&lt;=4),LOOKUP($A$3,Models!$D$7:$D$9,Models!$G$60:$G$62),IF(AND($U42&gt;=5,$U42&lt;=7),LOOKUP($A$3,Models!$D$7:$D$9,Models!$H$60:$H$62), IF($U42 &gt; 7,LOOKUP($A$3,Models!$D$7:$D$9,Models!$I$60:$I$62), 0)))), 0)</f>
        <v>0</v>
      </c>
    </row>
    <row r="43" spans="10:34">
      <c r="P43" s="6" t="e">
        <f ca="1">IF(LOOKUP(Beds!A76, Models!$A$4:$A$105, Models!$B$4:$B$105) = "QUEBEC 2", " ", IF(LOOKUP(Beds!A76, Models!$A$4:$A$105, Models!$B$4:$B$105) = "QUEBEC", " ", IF(Beds!B76 = 0, 0, YEAR(NOW())-IF(VALUE(LEFT(Beds!B76,2))&gt;80,CONCATENATE(19,LEFT(Beds!B76,2)),CONCATENATE(20,LEFT(Beds!B76,2))))))</f>
        <v>#N/A</v>
      </c>
      <c r="S43" s="7" t="str">
        <f>LEFT(Beds!A74,4)</f>
        <v/>
      </c>
      <c r="T43" t="str">
        <f>IF(S43 = "", " ", LOOKUP(S43,Models!$A$4:$A$99,Models!$B$4:$B$99))</f>
        <v xml:space="preserve"> </v>
      </c>
      <c r="U43" t="str">
        <f>Beds!C74</f>
        <v/>
      </c>
      <c r="W43">
        <f t="shared" si="0"/>
        <v>0</v>
      </c>
      <c r="X43" s="14">
        <f>IF($T43=Models!$E$6,IF($U43&lt;1,LOOKUP($A$3,Models!$D$7:$D$9,Models!$F$7:$F$9),IF(AND($U43&gt;=1,$U43&lt;=3),LOOKUP($A$3,Models!$D$7:$D$9,Models!$G$7:$G$9),IF(AND($U43&gt;=4,$U43&lt;=6),LOOKUP($A$3,Models!$D$7:$D$9,Models!$H$7:$H$9), IF(AND($U43&gt;=7,$U43&lt;=10),LOOKUP($A$3,Models!$D$7:$D$9,Models!$I$7:$I$9), IF($U43 &gt; 10,LOOKUP($A$3,Models!$D$7:$D$9,Models!$J$7:$J$9), 0))))), 0)</f>
        <v>0</v>
      </c>
      <c r="Y43" s="14">
        <f>IF($T43=Models!$E$11,IF($U43&lt;1,LOOKUP($A$3,Models!$D$7:$D$9,Models!$F$12:$F$14),IF(AND($U43&gt;=1,$U43&lt;=3),LOOKUP($A$3,Models!$D$7:$D$9,Models!$G$12:$G$14),IF(AND($U43&gt;=4,$U43&lt;=6),LOOKUP($A$3,Models!$D$7:$D$9,Models!$H$12:$H$14), IF(AND($U43&gt;=7,$U43&lt;=10),LOOKUP($A$3,Models!$D$7:$D$9,Models!$I$12:$I$14), IF($U43 &gt; 10,LOOKUP($A$3,Models!$D$7:$D$9,Models!$J$12:$J$14), 0))))), 0)</f>
        <v>0</v>
      </c>
      <c r="Z43" s="14">
        <f>IF($T43=Models!$E$16,IF($U43&lt;1,LOOKUP($A$3,Models!$D$7:$D$9,Models!$F$17:$F$19),IF(AND($U43&gt;=1,$U43&lt;=3),LOOKUP($A$3,Models!$D$7:$D$9,Models!$G$17:$G$19),IF(AND($U43&gt;=4,$U43&lt;=6),LOOKUP($A$3,Models!$D$7:$D$9,Models!$H$17:$H$19), IF(AND($U43&gt;=7,$U43&lt;=10),LOOKUP($A$3,Models!$D$7:$D$9,Models!$I$17:$I$19), IF($U43 &gt; 10,LOOKUP($A$3,Models!$D$7:$D$9,Models!$J$17:$J$19), 0))))), 0)</f>
        <v>0</v>
      </c>
      <c r="AA43" s="14">
        <f>IF($T43=Models!$E$21,IF($U43&lt;1,LOOKUP($A$3,Models!$D$7:$D$9,Models!$F$22:$F$24),IF(AND($U43&gt;=1,$U43&lt;=3),LOOKUP($A$3,Models!$D$7:$D$9,Models!$G$22:$G$24),IF(AND($U43&gt;=4,$U43&lt;=6),LOOKUP($A$3,Models!$D$7:$D$9,Models!$H$22:$H$24), IF(AND($U43&gt;=7,$U43&lt;=10),LOOKUP($A$3,Models!$D$7:$D$9,Models!$I$22:$I$24), IF($U43 &gt; 10,LOOKUP($A$3,Models!$D$7:$D$9,Models!$J$22:$J$24), 0))))), 0)</f>
        <v>0</v>
      </c>
      <c r="AB43" s="14">
        <f>IF($T43=Models!$E$26,IF($U43&lt;1,LOOKUP($A$3,Models!$D$7:$D$9,Models!$F$27:$F$29),IF(AND($U43&gt;=1,$U43&lt;=3),LOOKUP($A$3,Models!$D$7:$D$9,Models!$G$27:$G$29),IF(AND($U43&gt;=4,$U43&lt;=6),LOOKUP($A$3,Models!$D$7:$D$9,Models!$H$27:$H$29), IF(AND($U43&gt;=7,$U43&lt;=10),LOOKUP($A$3,Models!$D$7:$D$9,Models!$I$27:$I$29), IF($U43 &gt; 10,LOOKUP($A$3,Models!$D$7:$D$9,Models!$J$27:$J$29), 0))))), 0)</f>
        <v>0</v>
      </c>
      <c r="AC43" s="14">
        <f>IF($T43=Models!$E$31,IF($U43&lt;1,LOOKUP($A$3,Models!$D$7:$D$9,Models!$F$32:$F$34),IF(AND($U43&gt;=1,$U43&lt;=3),LOOKUP($A$3,Models!$D$7:$D$9,Models!$G$32:$G$34),IF(AND($U43&gt;=4,$U43&lt;=6),LOOKUP($A$3,Models!$D$7:$D$9,Models!$H$32:$H$34), IF(AND($U43&gt;=7,$U43&lt;=10),LOOKUP($A$3,Models!$D$7:$D$9,Models!$I$32:$I$34), IF($U43 &gt; 10,LOOKUP($A$3,Models!$D$7:$D$9,Models!$J$32:$J$34), 0))))), 0)</f>
        <v>0</v>
      </c>
      <c r="AD43" s="14">
        <f>IF($T43=Models!$E$39,IF($U43&lt;1,LOOKUP($A$3,Models!$D$7:$D$9,Models!$F$40:$F$42),IF(AND($U43&gt;=1,$U43&lt;=4),LOOKUP($A$3,Models!$D$7:$D$9,Models!$G$40:$G$42),IF(AND($U43&gt;=5,$U43&lt;=7),LOOKUP($A$3,Models!$D$7:$D$9,Models!$H$40:$H$42), IF($U43 &gt; 7,LOOKUP($A$3,Models!$D$7:$D$9,Models!$I$40:$I$42), 0)))), 0)</f>
        <v>0</v>
      </c>
      <c r="AE43" s="14">
        <f>IF($T43=Models!$E$44,IF($U43&lt;1,LOOKUP($A$3,Models!$D$7:$D$9,Models!$F$45:$F$47),IF(AND($U43&gt;=1,$U43&lt;=4),LOOKUP($A$3,Models!$D$7:$D$9,Models!$G$45:$G$47),IF(AND($U43&gt;=5,$U43&lt;=7),LOOKUP($A$3,Models!$D$7:$D$9,Models!$H$45:$H$47), IF($U43 &gt; 7,LOOKUP($A$3,Models!$D$7:$D$9,Models!$I$45:$I$47), 0)))), 0)</f>
        <v>0</v>
      </c>
      <c r="AF43" s="14">
        <f>IF($T43=Models!$E$49,IF($U43&lt;1,LOOKUP($A$3,Models!$D$7:$D$9,Models!$F$50:$F$52),IF(AND($U43&gt;=1,$U43&lt;=4),LOOKUP($A$3,Models!$D$7:$D$9,Models!$G$50:$G$52),IF(AND($U43&gt;=5,$U43&lt;=7),LOOKUP($A$3,Models!$D$7:$D$9,Models!$H$50:$H$52), IF($U43 &gt; 7,LOOKUP($A$3,Models!$D$7:$D$9,Models!$I$50:$I$52), 0)))), 0)</f>
        <v>0</v>
      </c>
      <c r="AG43" s="14">
        <f>IF($T43=Models!$E$54,IF($U43&lt;1,LOOKUP($A$3,Models!$D$7:$D$9,Models!$F$55:$F$57),IF(AND($U43&gt;=1,$U43&lt;=4),LOOKUP($A$3,Models!$D$7:$D$9,Models!$G$55:$G$57),IF(AND($U43&gt;=5,$U43&lt;=7),LOOKUP($A$3,Models!$D$7:$D$9,Models!$H$55:$H$57), IF($U43 &gt; 7,LOOKUP($A$3,Models!$D$7:$D$9,Models!$I$55:$I$57), 0)))), 0)</f>
        <v>0</v>
      </c>
      <c r="AH43" s="14">
        <f>IF($T43=Models!$E$59,IF($U43&lt;1,LOOKUP($A$3,Models!$D$7:$D$9,Models!$F$60:$F$62),IF(AND($U43&gt;=1,$U43&lt;=4),LOOKUP($A$3,Models!$D$7:$D$9,Models!$G$60:$G$62),IF(AND($U43&gt;=5,$U43&lt;=7),LOOKUP($A$3,Models!$D$7:$D$9,Models!$H$60:$H$62), IF($U43 &gt; 7,LOOKUP($A$3,Models!$D$7:$D$9,Models!$I$60:$I$62), 0)))), 0)</f>
        <v>0</v>
      </c>
    </row>
    <row r="44" spans="10:34">
      <c r="P44" s="6" t="e">
        <f ca="1">IF(LOOKUP(Beds!A77, Models!$A$4:$A$105, Models!$B$4:$B$105) = "QUEBEC 2", " ", IF(LOOKUP(Beds!A77, Models!$A$4:$A$105, Models!$B$4:$B$105) = "QUEBEC", " ", IF(Beds!B77 = 0, 0, YEAR(NOW())-IF(VALUE(LEFT(Beds!B77,2))&gt;80,CONCATENATE(19,LEFT(Beds!B77,2)),CONCATENATE(20,LEFT(Beds!B77,2))))))</f>
        <v>#N/A</v>
      </c>
      <c r="S44" s="7" t="str">
        <f>LEFT(Beds!A75,4)</f>
        <v/>
      </c>
      <c r="T44" t="str">
        <f>IF(S44 = "", " ", LOOKUP(S44,Models!$A$4:$A$99,Models!$B$4:$B$99))</f>
        <v xml:space="preserve"> </v>
      </c>
      <c r="U44" t="str">
        <f>Beds!C75</f>
        <v/>
      </c>
      <c r="W44">
        <f t="shared" si="0"/>
        <v>0</v>
      </c>
      <c r="X44" s="14">
        <f>IF($T44=Models!$E$6,IF($U44&lt;1,LOOKUP($A$3,Models!$D$7:$D$9,Models!$F$7:$F$9),IF(AND($U44&gt;=1,$U44&lt;=3),LOOKUP($A$3,Models!$D$7:$D$9,Models!$G$7:$G$9),IF(AND($U44&gt;=4,$U44&lt;=6),LOOKUP($A$3,Models!$D$7:$D$9,Models!$H$7:$H$9), IF(AND($U44&gt;=7,$U44&lt;=10),LOOKUP($A$3,Models!$D$7:$D$9,Models!$I$7:$I$9), IF($U44 &gt; 10,LOOKUP($A$3,Models!$D$7:$D$9,Models!$J$7:$J$9), 0))))), 0)</f>
        <v>0</v>
      </c>
      <c r="Y44" s="14">
        <f>IF($T44=Models!$E$11,IF($U44&lt;1,LOOKUP($A$3,Models!$D$7:$D$9,Models!$F$12:$F$14),IF(AND($U44&gt;=1,$U44&lt;=3),LOOKUP($A$3,Models!$D$7:$D$9,Models!$G$12:$G$14),IF(AND($U44&gt;=4,$U44&lt;=6),LOOKUP($A$3,Models!$D$7:$D$9,Models!$H$12:$H$14), IF(AND($U44&gt;=7,$U44&lt;=10),LOOKUP($A$3,Models!$D$7:$D$9,Models!$I$12:$I$14), IF($U44 &gt; 10,LOOKUP($A$3,Models!$D$7:$D$9,Models!$J$12:$J$14), 0))))), 0)</f>
        <v>0</v>
      </c>
      <c r="Z44" s="14">
        <f>IF($T44=Models!$E$16,IF($U44&lt;1,LOOKUP($A$3,Models!$D$7:$D$9,Models!$F$17:$F$19),IF(AND($U44&gt;=1,$U44&lt;=3),LOOKUP($A$3,Models!$D$7:$D$9,Models!$G$17:$G$19),IF(AND($U44&gt;=4,$U44&lt;=6),LOOKUP($A$3,Models!$D$7:$D$9,Models!$H$17:$H$19), IF(AND($U44&gt;=7,$U44&lt;=10),LOOKUP($A$3,Models!$D$7:$D$9,Models!$I$17:$I$19), IF($U44 &gt; 10,LOOKUP($A$3,Models!$D$7:$D$9,Models!$J$17:$J$19), 0))))), 0)</f>
        <v>0</v>
      </c>
      <c r="AA44" s="14">
        <f>IF($T44=Models!$E$21,IF($U44&lt;1,LOOKUP($A$3,Models!$D$7:$D$9,Models!$F$22:$F$24),IF(AND($U44&gt;=1,$U44&lt;=3),LOOKUP($A$3,Models!$D$7:$D$9,Models!$G$22:$G$24),IF(AND($U44&gt;=4,$U44&lt;=6),LOOKUP($A$3,Models!$D$7:$D$9,Models!$H$22:$H$24), IF(AND($U44&gt;=7,$U44&lt;=10),LOOKUP($A$3,Models!$D$7:$D$9,Models!$I$22:$I$24), IF($U44 &gt; 10,LOOKUP($A$3,Models!$D$7:$D$9,Models!$J$22:$J$24), 0))))), 0)</f>
        <v>0</v>
      </c>
      <c r="AB44" s="14">
        <f>IF($T44=Models!$E$26,IF($U44&lt;1,LOOKUP($A$3,Models!$D$7:$D$9,Models!$F$27:$F$29),IF(AND($U44&gt;=1,$U44&lt;=3),LOOKUP($A$3,Models!$D$7:$D$9,Models!$G$27:$G$29),IF(AND($U44&gt;=4,$U44&lt;=6),LOOKUP($A$3,Models!$D$7:$D$9,Models!$H$27:$H$29), IF(AND($U44&gt;=7,$U44&lt;=10),LOOKUP($A$3,Models!$D$7:$D$9,Models!$I$27:$I$29), IF($U44 &gt; 10,LOOKUP($A$3,Models!$D$7:$D$9,Models!$J$27:$J$29), 0))))), 0)</f>
        <v>0</v>
      </c>
      <c r="AC44" s="14">
        <f>IF($T44=Models!$E$31,IF($U44&lt;1,LOOKUP($A$3,Models!$D$7:$D$9,Models!$F$32:$F$34),IF(AND($U44&gt;=1,$U44&lt;=3),LOOKUP($A$3,Models!$D$7:$D$9,Models!$G$32:$G$34),IF(AND($U44&gt;=4,$U44&lt;=6),LOOKUP($A$3,Models!$D$7:$D$9,Models!$H$32:$H$34), IF(AND($U44&gt;=7,$U44&lt;=10),LOOKUP($A$3,Models!$D$7:$D$9,Models!$I$32:$I$34), IF($U44 &gt; 10,LOOKUP($A$3,Models!$D$7:$D$9,Models!$J$32:$J$34), 0))))), 0)</f>
        <v>0</v>
      </c>
      <c r="AD44" s="14">
        <f>IF($T44=Models!$E$39,IF($U44&lt;1,LOOKUP($A$3,Models!$D$7:$D$9,Models!$F$40:$F$42),IF(AND($U44&gt;=1,$U44&lt;=4),LOOKUP($A$3,Models!$D$7:$D$9,Models!$G$40:$G$42),IF(AND($U44&gt;=5,$U44&lt;=7),LOOKUP($A$3,Models!$D$7:$D$9,Models!$H$40:$H$42), IF($U44 &gt; 7,LOOKUP($A$3,Models!$D$7:$D$9,Models!$I$40:$I$42), 0)))), 0)</f>
        <v>0</v>
      </c>
      <c r="AE44" s="14">
        <f>IF($T44=Models!$E$44,IF($U44&lt;1,LOOKUP($A$3,Models!$D$7:$D$9,Models!$F$45:$F$47),IF(AND($U44&gt;=1,$U44&lt;=4),LOOKUP($A$3,Models!$D$7:$D$9,Models!$G$45:$G$47),IF(AND($U44&gt;=5,$U44&lt;=7),LOOKUP($A$3,Models!$D$7:$D$9,Models!$H$45:$H$47), IF($U44 &gt; 7,LOOKUP($A$3,Models!$D$7:$D$9,Models!$I$45:$I$47), 0)))), 0)</f>
        <v>0</v>
      </c>
      <c r="AF44" s="14">
        <f>IF($T44=Models!$E$49,IF($U44&lt;1,LOOKUP($A$3,Models!$D$7:$D$9,Models!$F$50:$F$52),IF(AND($U44&gt;=1,$U44&lt;=4),LOOKUP($A$3,Models!$D$7:$D$9,Models!$G$50:$G$52),IF(AND($U44&gt;=5,$U44&lt;=7),LOOKUP($A$3,Models!$D$7:$D$9,Models!$H$50:$H$52), IF($U44 &gt; 7,LOOKUP($A$3,Models!$D$7:$D$9,Models!$I$50:$I$52), 0)))), 0)</f>
        <v>0</v>
      </c>
      <c r="AG44" s="14">
        <f>IF($T44=Models!$E$54,IF($U44&lt;1,LOOKUP($A$3,Models!$D$7:$D$9,Models!$F$55:$F$57),IF(AND($U44&gt;=1,$U44&lt;=4),LOOKUP($A$3,Models!$D$7:$D$9,Models!$G$55:$G$57),IF(AND($U44&gt;=5,$U44&lt;=7),LOOKUP($A$3,Models!$D$7:$D$9,Models!$H$55:$H$57), IF($U44 &gt; 7,LOOKUP($A$3,Models!$D$7:$D$9,Models!$I$55:$I$57), 0)))), 0)</f>
        <v>0</v>
      </c>
      <c r="AH44" s="14">
        <f>IF($T44=Models!$E$59,IF($U44&lt;1,LOOKUP($A$3,Models!$D$7:$D$9,Models!$F$60:$F$62),IF(AND($U44&gt;=1,$U44&lt;=4),LOOKUP($A$3,Models!$D$7:$D$9,Models!$G$60:$G$62),IF(AND($U44&gt;=5,$U44&lt;=7),LOOKUP($A$3,Models!$D$7:$D$9,Models!$H$60:$H$62), IF($U44 &gt; 7,LOOKUP($A$3,Models!$D$7:$D$9,Models!$I$60:$I$62), 0)))), 0)</f>
        <v>0</v>
      </c>
    </row>
    <row r="45" spans="10:34">
      <c r="P45" s="6" t="e">
        <f ca="1">IF(LOOKUP(Beds!A78, Models!$A$4:$A$105, Models!$B$4:$B$105) = "QUEBEC 2", " ", IF(LOOKUP(Beds!A78, Models!$A$4:$A$105, Models!$B$4:$B$105) = "QUEBEC", " ", IF(Beds!B78 = 0, 0, YEAR(NOW())-IF(VALUE(LEFT(Beds!B78,2))&gt;80,CONCATENATE(19,LEFT(Beds!B78,2)),CONCATENATE(20,LEFT(Beds!B78,2))))))</f>
        <v>#N/A</v>
      </c>
      <c r="S45" s="7" t="str">
        <f>LEFT(Beds!A76,4)</f>
        <v/>
      </c>
      <c r="T45" t="str">
        <f>IF(S45 = "", " ", LOOKUP(S45,Models!$A$4:$A$99,Models!$B$4:$B$99))</f>
        <v xml:space="preserve"> </v>
      </c>
      <c r="U45" t="str">
        <f>Beds!C76</f>
        <v/>
      </c>
      <c r="W45">
        <f t="shared" si="0"/>
        <v>0</v>
      </c>
      <c r="X45" s="14">
        <f>IF($T45=Models!$E$6,IF($U45&lt;1,LOOKUP($A$3,Models!$D$7:$D$9,Models!$F$7:$F$9),IF(AND($U45&gt;=1,$U45&lt;=3),LOOKUP($A$3,Models!$D$7:$D$9,Models!$G$7:$G$9),IF(AND($U45&gt;=4,$U45&lt;=6),LOOKUP($A$3,Models!$D$7:$D$9,Models!$H$7:$H$9), IF(AND($U45&gt;=7,$U45&lt;=10),LOOKUP($A$3,Models!$D$7:$D$9,Models!$I$7:$I$9), IF($U45 &gt; 10,LOOKUP($A$3,Models!$D$7:$D$9,Models!$J$7:$J$9), 0))))), 0)</f>
        <v>0</v>
      </c>
      <c r="Y45" s="14">
        <f>IF($T45=Models!$E$11,IF($U45&lt;1,LOOKUP($A$3,Models!$D$7:$D$9,Models!$F$12:$F$14),IF(AND($U45&gt;=1,$U45&lt;=3),LOOKUP($A$3,Models!$D$7:$D$9,Models!$G$12:$G$14),IF(AND($U45&gt;=4,$U45&lt;=6),LOOKUP($A$3,Models!$D$7:$D$9,Models!$H$12:$H$14), IF(AND($U45&gt;=7,$U45&lt;=10),LOOKUP($A$3,Models!$D$7:$D$9,Models!$I$12:$I$14), IF($U45 &gt; 10,LOOKUP($A$3,Models!$D$7:$D$9,Models!$J$12:$J$14), 0))))), 0)</f>
        <v>0</v>
      </c>
      <c r="Z45" s="14">
        <f>IF($T45=Models!$E$16,IF($U45&lt;1,LOOKUP($A$3,Models!$D$7:$D$9,Models!$F$17:$F$19),IF(AND($U45&gt;=1,$U45&lt;=3),LOOKUP($A$3,Models!$D$7:$D$9,Models!$G$17:$G$19),IF(AND($U45&gt;=4,$U45&lt;=6),LOOKUP($A$3,Models!$D$7:$D$9,Models!$H$17:$H$19), IF(AND($U45&gt;=7,$U45&lt;=10),LOOKUP($A$3,Models!$D$7:$D$9,Models!$I$17:$I$19), IF($U45 &gt; 10,LOOKUP($A$3,Models!$D$7:$D$9,Models!$J$17:$J$19), 0))))), 0)</f>
        <v>0</v>
      </c>
      <c r="AA45" s="14">
        <f>IF($T45=Models!$E$21,IF($U45&lt;1,LOOKUP($A$3,Models!$D$7:$D$9,Models!$F$22:$F$24),IF(AND($U45&gt;=1,$U45&lt;=3),LOOKUP($A$3,Models!$D$7:$D$9,Models!$G$22:$G$24),IF(AND($U45&gt;=4,$U45&lt;=6),LOOKUP($A$3,Models!$D$7:$D$9,Models!$H$22:$H$24), IF(AND($U45&gt;=7,$U45&lt;=10),LOOKUP($A$3,Models!$D$7:$D$9,Models!$I$22:$I$24), IF($U45 &gt; 10,LOOKUP($A$3,Models!$D$7:$D$9,Models!$J$22:$J$24), 0))))), 0)</f>
        <v>0</v>
      </c>
      <c r="AB45" s="14">
        <f>IF($T45=Models!$E$26,IF($U45&lt;1,LOOKUP($A$3,Models!$D$7:$D$9,Models!$F$27:$F$29),IF(AND($U45&gt;=1,$U45&lt;=3),LOOKUP($A$3,Models!$D$7:$D$9,Models!$G$27:$G$29),IF(AND($U45&gt;=4,$U45&lt;=6),LOOKUP($A$3,Models!$D$7:$D$9,Models!$H$27:$H$29), IF(AND($U45&gt;=7,$U45&lt;=10),LOOKUP($A$3,Models!$D$7:$D$9,Models!$I$27:$I$29), IF($U45 &gt; 10,LOOKUP($A$3,Models!$D$7:$D$9,Models!$J$27:$J$29), 0))))), 0)</f>
        <v>0</v>
      </c>
      <c r="AC45" s="14">
        <f>IF($T45=Models!$E$31,IF($U45&lt;1,LOOKUP($A$3,Models!$D$7:$D$9,Models!$F$32:$F$34),IF(AND($U45&gt;=1,$U45&lt;=3),LOOKUP($A$3,Models!$D$7:$D$9,Models!$G$32:$G$34),IF(AND($U45&gt;=4,$U45&lt;=6),LOOKUP($A$3,Models!$D$7:$D$9,Models!$H$32:$H$34), IF(AND($U45&gt;=7,$U45&lt;=10),LOOKUP($A$3,Models!$D$7:$D$9,Models!$I$32:$I$34), IF($U45 &gt; 10,LOOKUP($A$3,Models!$D$7:$D$9,Models!$J$32:$J$34), 0))))), 0)</f>
        <v>0</v>
      </c>
      <c r="AD45" s="14">
        <f>IF($T45=Models!$E$39,IF($U45&lt;1,LOOKUP($A$3,Models!$D$7:$D$9,Models!$F$40:$F$42),IF(AND($U45&gt;=1,$U45&lt;=4),LOOKUP($A$3,Models!$D$7:$D$9,Models!$G$40:$G$42),IF(AND($U45&gt;=5,$U45&lt;=7),LOOKUP($A$3,Models!$D$7:$D$9,Models!$H$40:$H$42), IF($U45 &gt; 7,LOOKUP($A$3,Models!$D$7:$D$9,Models!$I$40:$I$42), 0)))), 0)</f>
        <v>0</v>
      </c>
      <c r="AE45" s="14">
        <f>IF($T45=Models!$E$44,IF($U45&lt;1,LOOKUP($A$3,Models!$D$7:$D$9,Models!$F$45:$F$47),IF(AND($U45&gt;=1,$U45&lt;=4),LOOKUP($A$3,Models!$D$7:$D$9,Models!$G$45:$G$47),IF(AND($U45&gt;=5,$U45&lt;=7),LOOKUP($A$3,Models!$D$7:$D$9,Models!$H$45:$H$47), IF($U45 &gt; 7,LOOKUP($A$3,Models!$D$7:$D$9,Models!$I$45:$I$47), 0)))), 0)</f>
        <v>0</v>
      </c>
      <c r="AF45" s="14">
        <f>IF($T45=Models!$E$49,IF($U45&lt;1,LOOKUP($A$3,Models!$D$7:$D$9,Models!$F$50:$F$52),IF(AND($U45&gt;=1,$U45&lt;=4),LOOKUP($A$3,Models!$D$7:$D$9,Models!$G$50:$G$52),IF(AND($U45&gt;=5,$U45&lt;=7),LOOKUP($A$3,Models!$D$7:$D$9,Models!$H$50:$H$52), IF($U45 &gt; 7,LOOKUP($A$3,Models!$D$7:$D$9,Models!$I$50:$I$52), 0)))), 0)</f>
        <v>0</v>
      </c>
      <c r="AG45" s="14">
        <f>IF($T45=Models!$E$54,IF($U45&lt;1,LOOKUP($A$3,Models!$D$7:$D$9,Models!$F$55:$F$57),IF(AND($U45&gt;=1,$U45&lt;=4),LOOKUP($A$3,Models!$D$7:$D$9,Models!$G$55:$G$57),IF(AND($U45&gt;=5,$U45&lt;=7),LOOKUP($A$3,Models!$D$7:$D$9,Models!$H$55:$H$57), IF($U45 &gt; 7,LOOKUP($A$3,Models!$D$7:$D$9,Models!$I$55:$I$57), 0)))), 0)</f>
        <v>0</v>
      </c>
      <c r="AH45" s="14">
        <f>IF($T45=Models!$E$59,IF($U45&lt;1,LOOKUP($A$3,Models!$D$7:$D$9,Models!$F$60:$F$62),IF(AND($U45&gt;=1,$U45&lt;=4),LOOKUP($A$3,Models!$D$7:$D$9,Models!$G$60:$G$62),IF(AND($U45&gt;=5,$U45&lt;=7),LOOKUP($A$3,Models!$D$7:$D$9,Models!$H$60:$H$62), IF($U45 &gt; 7,LOOKUP($A$3,Models!$D$7:$D$9,Models!$I$60:$I$62), 0)))), 0)</f>
        <v>0</v>
      </c>
    </row>
    <row r="46" spans="10:34">
      <c r="P46" s="6" t="e">
        <f ca="1">IF(LOOKUP(Beds!A79, Models!$A$4:$A$105, Models!$B$4:$B$105) = "QUEBEC 2", " ", IF(LOOKUP(Beds!A79, Models!$A$4:$A$105, Models!$B$4:$B$105) = "QUEBEC", " ", IF(Beds!B79 = 0, 0, YEAR(NOW())-IF(VALUE(LEFT(Beds!B79,2))&gt;80,CONCATENATE(19,LEFT(Beds!B79,2)),CONCATENATE(20,LEFT(Beds!B79,2))))))</f>
        <v>#N/A</v>
      </c>
      <c r="S46" s="7" t="str">
        <f>LEFT(Beds!A77,4)</f>
        <v/>
      </c>
      <c r="T46" t="str">
        <f>IF(S46 = "", " ", LOOKUP(S46,Models!$A$4:$A$99,Models!$B$4:$B$99))</f>
        <v xml:space="preserve"> </v>
      </c>
      <c r="U46" t="str">
        <f>Beds!C77</f>
        <v/>
      </c>
      <c r="W46">
        <f t="shared" si="0"/>
        <v>0</v>
      </c>
      <c r="X46" s="14">
        <f>IF($T46=Models!$E$6,IF($U46&lt;1,LOOKUP($A$3,Models!$D$7:$D$9,Models!$F$7:$F$9),IF(AND($U46&gt;=1,$U46&lt;=3),LOOKUP($A$3,Models!$D$7:$D$9,Models!$G$7:$G$9),IF(AND($U46&gt;=4,$U46&lt;=6),LOOKUP($A$3,Models!$D$7:$D$9,Models!$H$7:$H$9), IF(AND($U46&gt;=7,$U46&lt;=10),LOOKUP($A$3,Models!$D$7:$D$9,Models!$I$7:$I$9), IF($U46 &gt; 10,LOOKUP($A$3,Models!$D$7:$D$9,Models!$J$7:$J$9), 0))))), 0)</f>
        <v>0</v>
      </c>
      <c r="Y46" s="14">
        <f>IF($T46=Models!$E$11,IF($U46&lt;1,LOOKUP($A$3,Models!$D$7:$D$9,Models!$F$12:$F$14),IF(AND($U46&gt;=1,$U46&lt;=3),LOOKUP($A$3,Models!$D$7:$D$9,Models!$G$12:$G$14),IF(AND($U46&gt;=4,$U46&lt;=6),LOOKUP($A$3,Models!$D$7:$D$9,Models!$H$12:$H$14), IF(AND($U46&gt;=7,$U46&lt;=10),LOOKUP($A$3,Models!$D$7:$D$9,Models!$I$12:$I$14), IF($U46 &gt; 10,LOOKUP($A$3,Models!$D$7:$D$9,Models!$J$12:$J$14), 0))))), 0)</f>
        <v>0</v>
      </c>
      <c r="Z46" s="14">
        <f>IF($T46=Models!$E$16,IF($U46&lt;1,LOOKUP($A$3,Models!$D$7:$D$9,Models!$F$17:$F$19),IF(AND($U46&gt;=1,$U46&lt;=3),LOOKUP($A$3,Models!$D$7:$D$9,Models!$G$17:$G$19),IF(AND($U46&gt;=4,$U46&lt;=6),LOOKUP($A$3,Models!$D$7:$D$9,Models!$H$17:$H$19), IF(AND($U46&gt;=7,$U46&lt;=10),LOOKUP($A$3,Models!$D$7:$D$9,Models!$I$17:$I$19), IF($U46 &gt; 10,LOOKUP($A$3,Models!$D$7:$D$9,Models!$J$17:$J$19), 0))))), 0)</f>
        <v>0</v>
      </c>
      <c r="AA46" s="14">
        <f>IF($T46=Models!$E$21,IF($U46&lt;1,LOOKUP($A$3,Models!$D$7:$D$9,Models!$F$22:$F$24),IF(AND($U46&gt;=1,$U46&lt;=3),LOOKUP($A$3,Models!$D$7:$D$9,Models!$G$22:$G$24),IF(AND($U46&gt;=4,$U46&lt;=6),LOOKUP($A$3,Models!$D$7:$D$9,Models!$H$22:$H$24), IF(AND($U46&gt;=7,$U46&lt;=10),LOOKUP($A$3,Models!$D$7:$D$9,Models!$I$22:$I$24), IF($U46 &gt; 10,LOOKUP($A$3,Models!$D$7:$D$9,Models!$J$22:$J$24), 0))))), 0)</f>
        <v>0</v>
      </c>
      <c r="AB46" s="14">
        <f>IF($T46=Models!$E$26,IF($U46&lt;1,LOOKUP($A$3,Models!$D$7:$D$9,Models!$F$27:$F$29),IF(AND($U46&gt;=1,$U46&lt;=3),LOOKUP($A$3,Models!$D$7:$D$9,Models!$G$27:$G$29),IF(AND($U46&gt;=4,$U46&lt;=6),LOOKUP($A$3,Models!$D$7:$D$9,Models!$H$27:$H$29), IF(AND($U46&gt;=7,$U46&lt;=10),LOOKUP($A$3,Models!$D$7:$D$9,Models!$I$27:$I$29), IF($U46 &gt; 10,LOOKUP($A$3,Models!$D$7:$D$9,Models!$J$27:$J$29), 0))))), 0)</f>
        <v>0</v>
      </c>
      <c r="AC46" s="14">
        <f>IF($T46=Models!$E$31,IF($U46&lt;1,LOOKUP($A$3,Models!$D$7:$D$9,Models!$F$32:$F$34),IF(AND($U46&gt;=1,$U46&lt;=3),LOOKUP($A$3,Models!$D$7:$D$9,Models!$G$32:$G$34),IF(AND($U46&gt;=4,$U46&lt;=6),LOOKUP($A$3,Models!$D$7:$D$9,Models!$H$32:$H$34), IF(AND($U46&gt;=7,$U46&lt;=10),LOOKUP($A$3,Models!$D$7:$D$9,Models!$I$32:$I$34), IF($U46 &gt; 10,LOOKUP($A$3,Models!$D$7:$D$9,Models!$J$32:$J$34), 0))))), 0)</f>
        <v>0</v>
      </c>
      <c r="AD46" s="14">
        <f>IF($T46=Models!$E$39,IF($U46&lt;1,LOOKUP($A$3,Models!$D$7:$D$9,Models!$F$40:$F$42),IF(AND($U46&gt;=1,$U46&lt;=4),LOOKUP($A$3,Models!$D$7:$D$9,Models!$G$40:$G$42),IF(AND($U46&gt;=5,$U46&lt;=7),LOOKUP($A$3,Models!$D$7:$D$9,Models!$H$40:$H$42), IF($U46 &gt; 7,LOOKUP($A$3,Models!$D$7:$D$9,Models!$I$40:$I$42), 0)))), 0)</f>
        <v>0</v>
      </c>
      <c r="AE46" s="14">
        <f>IF($T46=Models!$E$44,IF($U46&lt;1,LOOKUP($A$3,Models!$D$7:$D$9,Models!$F$45:$F$47),IF(AND($U46&gt;=1,$U46&lt;=4),LOOKUP($A$3,Models!$D$7:$D$9,Models!$G$45:$G$47),IF(AND($U46&gt;=5,$U46&lt;=7),LOOKUP($A$3,Models!$D$7:$D$9,Models!$H$45:$H$47), IF($U46 &gt; 7,LOOKUP($A$3,Models!$D$7:$D$9,Models!$I$45:$I$47), 0)))), 0)</f>
        <v>0</v>
      </c>
      <c r="AF46" s="14">
        <f>IF($T46=Models!$E$49,IF($U46&lt;1,LOOKUP($A$3,Models!$D$7:$D$9,Models!$F$50:$F$52),IF(AND($U46&gt;=1,$U46&lt;=4),LOOKUP($A$3,Models!$D$7:$D$9,Models!$G$50:$G$52),IF(AND($U46&gt;=5,$U46&lt;=7),LOOKUP($A$3,Models!$D$7:$D$9,Models!$H$50:$H$52), IF($U46 &gt; 7,LOOKUP($A$3,Models!$D$7:$D$9,Models!$I$50:$I$52), 0)))), 0)</f>
        <v>0</v>
      </c>
      <c r="AG46" s="14">
        <f>IF($T46=Models!$E$54,IF($U46&lt;1,LOOKUP($A$3,Models!$D$7:$D$9,Models!$F$55:$F$57),IF(AND($U46&gt;=1,$U46&lt;=4),LOOKUP($A$3,Models!$D$7:$D$9,Models!$G$55:$G$57),IF(AND($U46&gt;=5,$U46&lt;=7),LOOKUP($A$3,Models!$D$7:$D$9,Models!$H$55:$H$57), IF($U46 &gt; 7,LOOKUP($A$3,Models!$D$7:$D$9,Models!$I$55:$I$57), 0)))), 0)</f>
        <v>0</v>
      </c>
      <c r="AH46" s="14">
        <f>IF($T46=Models!$E$59,IF($U46&lt;1,LOOKUP($A$3,Models!$D$7:$D$9,Models!$F$60:$F$62),IF(AND($U46&gt;=1,$U46&lt;=4),LOOKUP($A$3,Models!$D$7:$D$9,Models!$G$60:$G$62),IF(AND($U46&gt;=5,$U46&lt;=7),LOOKUP($A$3,Models!$D$7:$D$9,Models!$H$60:$H$62), IF($U46 &gt; 7,LOOKUP($A$3,Models!$D$7:$D$9,Models!$I$60:$I$62), 0)))), 0)</f>
        <v>0</v>
      </c>
    </row>
    <row r="47" spans="10:34">
      <c r="P47" s="6" t="e">
        <f ca="1">IF(LOOKUP(Beds!A80, Models!$A$4:$A$105, Models!$B$4:$B$105) = "QUEBEC 2", " ", IF(LOOKUP(Beds!A80, Models!$A$4:$A$105, Models!$B$4:$B$105) = "QUEBEC", " ", IF(Beds!B80 = 0, 0, YEAR(NOW())-IF(VALUE(LEFT(Beds!B80,2))&gt;80,CONCATENATE(19,LEFT(Beds!B80,2)),CONCATENATE(20,LEFT(Beds!B80,2))))))</f>
        <v>#N/A</v>
      </c>
      <c r="S47" s="7" t="str">
        <f>LEFT(Beds!A78,4)</f>
        <v/>
      </c>
      <c r="T47" t="str">
        <f>IF(S47 = "", " ", LOOKUP(S47,Models!$A$4:$A$99,Models!$B$4:$B$99))</f>
        <v xml:space="preserve"> </v>
      </c>
      <c r="U47" t="str">
        <f>Beds!C78</f>
        <v/>
      </c>
      <c r="W47">
        <f t="shared" si="0"/>
        <v>0</v>
      </c>
      <c r="X47" s="14">
        <f>IF($T47=Models!$E$6,IF($U47&lt;1,LOOKUP($A$3,Models!$D$7:$D$9,Models!$F$7:$F$9),IF(AND($U47&gt;=1,$U47&lt;=3),LOOKUP($A$3,Models!$D$7:$D$9,Models!$G$7:$G$9),IF(AND($U47&gt;=4,$U47&lt;=6),LOOKUP($A$3,Models!$D$7:$D$9,Models!$H$7:$H$9), IF(AND($U47&gt;=7,$U47&lt;=10),LOOKUP($A$3,Models!$D$7:$D$9,Models!$I$7:$I$9), IF($U47 &gt; 10,LOOKUP($A$3,Models!$D$7:$D$9,Models!$J$7:$J$9), 0))))), 0)</f>
        <v>0</v>
      </c>
      <c r="Y47" s="14">
        <f>IF($T47=Models!$E$11,IF($U47&lt;1,LOOKUP($A$3,Models!$D$7:$D$9,Models!$F$12:$F$14),IF(AND($U47&gt;=1,$U47&lt;=3),LOOKUP($A$3,Models!$D$7:$D$9,Models!$G$12:$G$14),IF(AND($U47&gt;=4,$U47&lt;=6),LOOKUP($A$3,Models!$D$7:$D$9,Models!$H$12:$H$14), IF(AND($U47&gt;=7,$U47&lt;=10),LOOKUP($A$3,Models!$D$7:$D$9,Models!$I$12:$I$14), IF($U47 &gt; 10,LOOKUP($A$3,Models!$D$7:$D$9,Models!$J$12:$J$14), 0))))), 0)</f>
        <v>0</v>
      </c>
      <c r="Z47" s="14">
        <f>IF($T47=Models!$E$16,IF($U47&lt;1,LOOKUP($A$3,Models!$D$7:$D$9,Models!$F$17:$F$19),IF(AND($U47&gt;=1,$U47&lt;=3),LOOKUP($A$3,Models!$D$7:$D$9,Models!$G$17:$G$19),IF(AND($U47&gt;=4,$U47&lt;=6),LOOKUP($A$3,Models!$D$7:$D$9,Models!$H$17:$H$19), IF(AND($U47&gt;=7,$U47&lt;=10),LOOKUP($A$3,Models!$D$7:$D$9,Models!$I$17:$I$19), IF($U47 &gt; 10,LOOKUP($A$3,Models!$D$7:$D$9,Models!$J$17:$J$19), 0))))), 0)</f>
        <v>0</v>
      </c>
      <c r="AA47" s="14">
        <f>IF($T47=Models!$E$21,IF($U47&lt;1,LOOKUP($A$3,Models!$D$7:$D$9,Models!$F$22:$F$24),IF(AND($U47&gt;=1,$U47&lt;=3),LOOKUP($A$3,Models!$D$7:$D$9,Models!$G$22:$G$24),IF(AND($U47&gt;=4,$U47&lt;=6),LOOKUP($A$3,Models!$D$7:$D$9,Models!$H$22:$H$24), IF(AND($U47&gt;=7,$U47&lt;=10),LOOKUP($A$3,Models!$D$7:$D$9,Models!$I$22:$I$24), IF($U47 &gt; 10,LOOKUP($A$3,Models!$D$7:$D$9,Models!$J$22:$J$24), 0))))), 0)</f>
        <v>0</v>
      </c>
      <c r="AB47" s="14">
        <f>IF($T47=Models!$E$26,IF($U47&lt;1,LOOKUP($A$3,Models!$D$7:$D$9,Models!$F$27:$F$29),IF(AND($U47&gt;=1,$U47&lt;=3),LOOKUP($A$3,Models!$D$7:$D$9,Models!$G$27:$G$29),IF(AND($U47&gt;=4,$U47&lt;=6),LOOKUP($A$3,Models!$D$7:$D$9,Models!$H$27:$H$29), IF(AND($U47&gt;=7,$U47&lt;=10),LOOKUP($A$3,Models!$D$7:$D$9,Models!$I$27:$I$29), IF($U47 &gt; 10,LOOKUP($A$3,Models!$D$7:$D$9,Models!$J$27:$J$29), 0))))), 0)</f>
        <v>0</v>
      </c>
      <c r="AC47" s="14">
        <f>IF($T47=Models!$E$31,IF($U47&lt;1,LOOKUP($A$3,Models!$D$7:$D$9,Models!$F$32:$F$34),IF(AND($U47&gt;=1,$U47&lt;=3),LOOKUP($A$3,Models!$D$7:$D$9,Models!$G$32:$G$34),IF(AND($U47&gt;=4,$U47&lt;=6),LOOKUP($A$3,Models!$D$7:$D$9,Models!$H$32:$H$34), IF(AND($U47&gt;=7,$U47&lt;=10),LOOKUP($A$3,Models!$D$7:$D$9,Models!$I$32:$I$34), IF($U47 &gt; 10,LOOKUP($A$3,Models!$D$7:$D$9,Models!$J$32:$J$34), 0))))), 0)</f>
        <v>0</v>
      </c>
      <c r="AD47" s="14">
        <f>IF($T47=Models!$E$39,IF($U47&lt;1,LOOKUP($A$3,Models!$D$7:$D$9,Models!$F$40:$F$42),IF(AND($U47&gt;=1,$U47&lt;=4),LOOKUP($A$3,Models!$D$7:$D$9,Models!$G$40:$G$42),IF(AND($U47&gt;=5,$U47&lt;=7),LOOKUP($A$3,Models!$D$7:$D$9,Models!$H$40:$H$42), IF($U47 &gt; 7,LOOKUP($A$3,Models!$D$7:$D$9,Models!$I$40:$I$42), 0)))), 0)</f>
        <v>0</v>
      </c>
      <c r="AE47" s="14">
        <f>IF($T47=Models!$E$44,IF($U47&lt;1,LOOKUP($A$3,Models!$D$7:$D$9,Models!$F$45:$F$47),IF(AND($U47&gt;=1,$U47&lt;=4),LOOKUP($A$3,Models!$D$7:$D$9,Models!$G$45:$G$47),IF(AND($U47&gt;=5,$U47&lt;=7),LOOKUP($A$3,Models!$D$7:$D$9,Models!$H$45:$H$47), IF($U47 &gt; 7,LOOKUP($A$3,Models!$D$7:$D$9,Models!$I$45:$I$47), 0)))), 0)</f>
        <v>0</v>
      </c>
      <c r="AF47" s="14">
        <f>IF($T47=Models!$E$49,IF($U47&lt;1,LOOKUP($A$3,Models!$D$7:$D$9,Models!$F$50:$F$52),IF(AND($U47&gt;=1,$U47&lt;=4),LOOKUP($A$3,Models!$D$7:$D$9,Models!$G$50:$G$52),IF(AND($U47&gt;=5,$U47&lt;=7),LOOKUP($A$3,Models!$D$7:$D$9,Models!$H$50:$H$52), IF($U47 &gt; 7,LOOKUP($A$3,Models!$D$7:$D$9,Models!$I$50:$I$52), 0)))), 0)</f>
        <v>0</v>
      </c>
      <c r="AG47" s="14">
        <f>IF($T47=Models!$E$54,IF($U47&lt;1,LOOKUP($A$3,Models!$D$7:$D$9,Models!$F$55:$F$57),IF(AND($U47&gt;=1,$U47&lt;=4),LOOKUP($A$3,Models!$D$7:$D$9,Models!$G$55:$G$57),IF(AND($U47&gt;=5,$U47&lt;=7),LOOKUP($A$3,Models!$D$7:$D$9,Models!$H$55:$H$57), IF($U47 &gt; 7,LOOKUP($A$3,Models!$D$7:$D$9,Models!$I$55:$I$57), 0)))), 0)</f>
        <v>0</v>
      </c>
      <c r="AH47" s="14">
        <f>IF($T47=Models!$E$59,IF($U47&lt;1,LOOKUP($A$3,Models!$D$7:$D$9,Models!$F$60:$F$62),IF(AND($U47&gt;=1,$U47&lt;=4),LOOKUP($A$3,Models!$D$7:$D$9,Models!$G$60:$G$62),IF(AND($U47&gt;=5,$U47&lt;=7),LOOKUP($A$3,Models!$D$7:$D$9,Models!$H$60:$H$62), IF($U47 &gt; 7,LOOKUP($A$3,Models!$D$7:$D$9,Models!$I$60:$I$62), 0)))), 0)</f>
        <v>0</v>
      </c>
    </row>
    <row r="48" spans="10:34">
      <c r="P48" s="6" t="e">
        <f ca="1">IF(LOOKUP(Beds!A81, Models!$A$4:$A$105, Models!$B$4:$B$105) = "QUEBEC 2", " ", IF(LOOKUP(Beds!A81, Models!$A$4:$A$105, Models!$B$4:$B$105) = "QUEBEC", " ", IF(Beds!B81 = 0, 0, YEAR(NOW())-IF(VALUE(LEFT(Beds!B81,2))&gt;80,CONCATENATE(19,LEFT(Beds!B81,2)),CONCATENATE(20,LEFT(Beds!B81,2))))))</f>
        <v>#N/A</v>
      </c>
      <c r="S48" s="7" t="str">
        <f>LEFT(Beds!A79,4)</f>
        <v/>
      </c>
      <c r="T48" t="str">
        <f>IF(S48 = "", " ", LOOKUP(S48,Models!$A$4:$A$99,Models!$B$4:$B$99))</f>
        <v xml:space="preserve"> </v>
      </c>
      <c r="U48" t="str">
        <f>Beds!C79</f>
        <v/>
      </c>
      <c r="W48">
        <f t="shared" si="0"/>
        <v>0</v>
      </c>
      <c r="X48" s="14">
        <f>IF($T48=Models!$E$6,IF($U48&lt;1,LOOKUP($A$3,Models!$D$7:$D$9,Models!$F$7:$F$9),IF(AND($U48&gt;=1,$U48&lt;=3),LOOKUP($A$3,Models!$D$7:$D$9,Models!$G$7:$G$9),IF(AND($U48&gt;=4,$U48&lt;=6),LOOKUP($A$3,Models!$D$7:$D$9,Models!$H$7:$H$9), IF(AND($U48&gt;=7,$U48&lt;=10),LOOKUP($A$3,Models!$D$7:$D$9,Models!$I$7:$I$9), IF($U48 &gt; 10,LOOKUP($A$3,Models!$D$7:$D$9,Models!$J$7:$J$9), 0))))), 0)</f>
        <v>0</v>
      </c>
      <c r="Y48" s="14">
        <f>IF($T48=Models!$E$11,IF($U48&lt;1,LOOKUP($A$3,Models!$D$7:$D$9,Models!$F$12:$F$14),IF(AND($U48&gt;=1,$U48&lt;=3),LOOKUP($A$3,Models!$D$7:$D$9,Models!$G$12:$G$14),IF(AND($U48&gt;=4,$U48&lt;=6),LOOKUP($A$3,Models!$D$7:$D$9,Models!$H$12:$H$14), IF(AND($U48&gt;=7,$U48&lt;=10),LOOKUP($A$3,Models!$D$7:$D$9,Models!$I$12:$I$14), IF($U48 &gt; 10,LOOKUP($A$3,Models!$D$7:$D$9,Models!$J$12:$J$14), 0))))), 0)</f>
        <v>0</v>
      </c>
      <c r="Z48" s="14">
        <f>IF($T48=Models!$E$16,IF($U48&lt;1,LOOKUP($A$3,Models!$D$7:$D$9,Models!$F$17:$F$19),IF(AND($U48&gt;=1,$U48&lt;=3),LOOKUP($A$3,Models!$D$7:$D$9,Models!$G$17:$G$19),IF(AND($U48&gt;=4,$U48&lt;=6),LOOKUP($A$3,Models!$D$7:$D$9,Models!$H$17:$H$19), IF(AND($U48&gt;=7,$U48&lt;=10),LOOKUP($A$3,Models!$D$7:$D$9,Models!$I$17:$I$19), IF($U48 &gt; 10,LOOKUP($A$3,Models!$D$7:$D$9,Models!$J$17:$J$19), 0))))), 0)</f>
        <v>0</v>
      </c>
      <c r="AA48" s="14">
        <f>IF($T48=Models!$E$21,IF($U48&lt;1,LOOKUP($A$3,Models!$D$7:$D$9,Models!$F$22:$F$24),IF(AND($U48&gt;=1,$U48&lt;=3),LOOKUP($A$3,Models!$D$7:$D$9,Models!$G$22:$G$24),IF(AND($U48&gt;=4,$U48&lt;=6),LOOKUP($A$3,Models!$D$7:$D$9,Models!$H$22:$H$24), IF(AND($U48&gt;=7,$U48&lt;=10),LOOKUP($A$3,Models!$D$7:$D$9,Models!$I$22:$I$24), IF($U48 &gt; 10,LOOKUP($A$3,Models!$D$7:$D$9,Models!$J$22:$J$24), 0))))), 0)</f>
        <v>0</v>
      </c>
      <c r="AB48" s="14">
        <f>IF($T48=Models!$E$26,IF($U48&lt;1,LOOKUP($A$3,Models!$D$7:$D$9,Models!$F$27:$F$29),IF(AND($U48&gt;=1,$U48&lt;=3),LOOKUP($A$3,Models!$D$7:$D$9,Models!$G$27:$G$29),IF(AND($U48&gt;=4,$U48&lt;=6),LOOKUP($A$3,Models!$D$7:$D$9,Models!$H$27:$H$29), IF(AND($U48&gt;=7,$U48&lt;=10),LOOKUP($A$3,Models!$D$7:$D$9,Models!$I$27:$I$29), IF($U48 &gt; 10,LOOKUP($A$3,Models!$D$7:$D$9,Models!$J$27:$J$29), 0))))), 0)</f>
        <v>0</v>
      </c>
      <c r="AC48" s="14">
        <f>IF($T48=Models!$E$31,IF($U48&lt;1,LOOKUP($A$3,Models!$D$7:$D$9,Models!$F$32:$F$34),IF(AND($U48&gt;=1,$U48&lt;=3),LOOKUP($A$3,Models!$D$7:$D$9,Models!$G$32:$G$34),IF(AND($U48&gt;=4,$U48&lt;=6),LOOKUP($A$3,Models!$D$7:$D$9,Models!$H$32:$H$34), IF(AND($U48&gt;=7,$U48&lt;=10),LOOKUP($A$3,Models!$D$7:$D$9,Models!$I$32:$I$34), IF($U48 &gt; 10,LOOKUP($A$3,Models!$D$7:$D$9,Models!$J$32:$J$34), 0))))), 0)</f>
        <v>0</v>
      </c>
      <c r="AD48" s="14">
        <f>IF($T48=Models!$E$39,IF($U48&lt;1,LOOKUP($A$3,Models!$D$7:$D$9,Models!$F$40:$F$42),IF(AND($U48&gt;=1,$U48&lt;=4),LOOKUP($A$3,Models!$D$7:$D$9,Models!$G$40:$G$42),IF(AND($U48&gt;=5,$U48&lt;=7),LOOKUP($A$3,Models!$D$7:$D$9,Models!$H$40:$H$42), IF($U48 &gt; 7,LOOKUP($A$3,Models!$D$7:$D$9,Models!$I$40:$I$42), 0)))), 0)</f>
        <v>0</v>
      </c>
      <c r="AE48" s="14">
        <f>IF($T48=Models!$E$44,IF($U48&lt;1,LOOKUP($A$3,Models!$D$7:$D$9,Models!$F$45:$F$47),IF(AND($U48&gt;=1,$U48&lt;=4),LOOKUP($A$3,Models!$D$7:$D$9,Models!$G$45:$G$47),IF(AND($U48&gt;=5,$U48&lt;=7),LOOKUP($A$3,Models!$D$7:$D$9,Models!$H$45:$H$47), IF($U48 &gt; 7,LOOKUP($A$3,Models!$D$7:$D$9,Models!$I$45:$I$47), 0)))), 0)</f>
        <v>0</v>
      </c>
      <c r="AF48" s="14">
        <f>IF($T48=Models!$E$49,IF($U48&lt;1,LOOKUP($A$3,Models!$D$7:$D$9,Models!$F$50:$F$52),IF(AND($U48&gt;=1,$U48&lt;=4),LOOKUP($A$3,Models!$D$7:$D$9,Models!$G$50:$G$52),IF(AND($U48&gt;=5,$U48&lt;=7),LOOKUP($A$3,Models!$D$7:$D$9,Models!$H$50:$H$52), IF($U48 &gt; 7,LOOKUP($A$3,Models!$D$7:$D$9,Models!$I$50:$I$52), 0)))), 0)</f>
        <v>0</v>
      </c>
      <c r="AG48" s="14">
        <f>IF($T48=Models!$E$54,IF($U48&lt;1,LOOKUP($A$3,Models!$D$7:$D$9,Models!$F$55:$F$57),IF(AND($U48&gt;=1,$U48&lt;=4),LOOKUP($A$3,Models!$D$7:$D$9,Models!$G$55:$G$57),IF(AND($U48&gt;=5,$U48&lt;=7),LOOKUP($A$3,Models!$D$7:$D$9,Models!$H$55:$H$57), IF($U48 &gt; 7,LOOKUP($A$3,Models!$D$7:$D$9,Models!$I$55:$I$57), 0)))), 0)</f>
        <v>0</v>
      </c>
      <c r="AH48" s="14">
        <f>IF($T48=Models!$E$59,IF($U48&lt;1,LOOKUP($A$3,Models!$D$7:$D$9,Models!$F$60:$F$62),IF(AND($U48&gt;=1,$U48&lt;=4),LOOKUP($A$3,Models!$D$7:$D$9,Models!$G$60:$G$62),IF(AND($U48&gt;=5,$U48&lt;=7),LOOKUP($A$3,Models!$D$7:$D$9,Models!$H$60:$H$62), IF($U48 &gt; 7,LOOKUP($A$3,Models!$D$7:$D$9,Models!$I$60:$I$62), 0)))), 0)</f>
        <v>0</v>
      </c>
    </row>
    <row r="49" spans="16:34">
      <c r="P49" s="6" t="e">
        <f ca="1">IF(LOOKUP(Beds!A82, Models!$A$4:$A$105, Models!$B$4:$B$105) = "QUEBEC 2", " ", IF(LOOKUP(Beds!A82, Models!$A$4:$A$105, Models!$B$4:$B$105) = "QUEBEC", " ", IF(Beds!B82 = 0, 0, YEAR(NOW())-IF(VALUE(LEFT(Beds!B82,2))&gt;80,CONCATENATE(19,LEFT(Beds!B82,2)),CONCATENATE(20,LEFT(Beds!B82,2))))))</f>
        <v>#N/A</v>
      </c>
      <c r="S49" s="7" t="str">
        <f>LEFT(Beds!A80,4)</f>
        <v/>
      </c>
      <c r="T49" t="str">
        <f>IF(S49 = "", " ", LOOKUP(S49,Models!$A$4:$A$99,Models!$B$4:$B$99))</f>
        <v xml:space="preserve"> </v>
      </c>
      <c r="U49" t="str">
        <f>Beds!C80</f>
        <v/>
      </c>
      <c r="W49">
        <f t="shared" si="0"/>
        <v>0</v>
      </c>
      <c r="X49" s="14">
        <f>IF($T49=Models!$E$6,IF($U49&lt;1,LOOKUP($A$3,Models!$D$7:$D$9,Models!$F$7:$F$9),IF(AND($U49&gt;=1,$U49&lt;=3),LOOKUP($A$3,Models!$D$7:$D$9,Models!$G$7:$G$9),IF(AND($U49&gt;=4,$U49&lt;=6),LOOKUP($A$3,Models!$D$7:$D$9,Models!$H$7:$H$9), IF(AND($U49&gt;=7,$U49&lt;=10),LOOKUP($A$3,Models!$D$7:$D$9,Models!$I$7:$I$9), IF($U49 &gt; 10,LOOKUP($A$3,Models!$D$7:$D$9,Models!$J$7:$J$9), 0))))), 0)</f>
        <v>0</v>
      </c>
      <c r="Y49" s="14">
        <f>IF($T49=Models!$E$11,IF($U49&lt;1,LOOKUP($A$3,Models!$D$7:$D$9,Models!$F$12:$F$14),IF(AND($U49&gt;=1,$U49&lt;=3),LOOKUP($A$3,Models!$D$7:$D$9,Models!$G$12:$G$14),IF(AND($U49&gt;=4,$U49&lt;=6),LOOKUP($A$3,Models!$D$7:$D$9,Models!$H$12:$H$14), IF(AND($U49&gt;=7,$U49&lt;=10),LOOKUP($A$3,Models!$D$7:$D$9,Models!$I$12:$I$14), IF($U49 &gt; 10,LOOKUP($A$3,Models!$D$7:$D$9,Models!$J$12:$J$14), 0))))), 0)</f>
        <v>0</v>
      </c>
      <c r="Z49" s="14">
        <f>IF($T49=Models!$E$16,IF($U49&lt;1,LOOKUP($A$3,Models!$D$7:$D$9,Models!$F$17:$F$19),IF(AND($U49&gt;=1,$U49&lt;=3),LOOKUP($A$3,Models!$D$7:$D$9,Models!$G$17:$G$19),IF(AND($U49&gt;=4,$U49&lt;=6),LOOKUP($A$3,Models!$D$7:$D$9,Models!$H$17:$H$19), IF(AND($U49&gt;=7,$U49&lt;=10),LOOKUP($A$3,Models!$D$7:$D$9,Models!$I$17:$I$19), IF($U49 &gt; 10,LOOKUP($A$3,Models!$D$7:$D$9,Models!$J$17:$J$19), 0))))), 0)</f>
        <v>0</v>
      </c>
      <c r="AA49" s="14">
        <f>IF($T49=Models!$E$21,IF($U49&lt;1,LOOKUP($A$3,Models!$D$7:$D$9,Models!$F$22:$F$24),IF(AND($U49&gt;=1,$U49&lt;=3),LOOKUP($A$3,Models!$D$7:$D$9,Models!$G$22:$G$24),IF(AND($U49&gt;=4,$U49&lt;=6),LOOKUP($A$3,Models!$D$7:$D$9,Models!$H$22:$H$24), IF(AND($U49&gt;=7,$U49&lt;=10),LOOKUP($A$3,Models!$D$7:$D$9,Models!$I$22:$I$24), IF($U49 &gt; 10,LOOKUP($A$3,Models!$D$7:$D$9,Models!$J$22:$J$24), 0))))), 0)</f>
        <v>0</v>
      </c>
      <c r="AB49" s="14">
        <f>IF($T49=Models!$E$26,IF($U49&lt;1,LOOKUP($A$3,Models!$D$7:$D$9,Models!$F$27:$F$29),IF(AND($U49&gt;=1,$U49&lt;=3),LOOKUP($A$3,Models!$D$7:$D$9,Models!$G$27:$G$29),IF(AND($U49&gt;=4,$U49&lt;=6),LOOKUP($A$3,Models!$D$7:$D$9,Models!$H$27:$H$29), IF(AND($U49&gt;=7,$U49&lt;=10),LOOKUP($A$3,Models!$D$7:$D$9,Models!$I$27:$I$29), IF($U49 &gt; 10,LOOKUP($A$3,Models!$D$7:$D$9,Models!$J$27:$J$29), 0))))), 0)</f>
        <v>0</v>
      </c>
      <c r="AC49" s="14">
        <f>IF($T49=Models!$E$31,IF($U49&lt;1,LOOKUP($A$3,Models!$D$7:$D$9,Models!$F$32:$F$34),IF(AND($U49&gt;=1,$U49&lt;=3),LOOKUP($A$3,Models!$D$7:$D$9,Models!$G$32:$G$34),IF(AND($U49&gt;=4,$U49&lt;=6),LOOKUP($A$3,Models!$D$7:$D$9,Models!$H$32:$H$34), IF(AND($U49&gt;=7,$U49&lt;=10),LOOKUP($A$3,Models!$D$7:$D$9,Models!$I$32:$I$34), IF($U49 &gt; 10,LOOKUP($A$3,Models!$D$7:$D$9,Models!$J$32:$J$34), 0))))), 0)</f>
        <v>0</v>
      </c>
      <c r="AD49" s="14">
        <f>IF($T49=Models!$E$39,IF($U49&lt;1,LOOKUP($A$3,Models!$D$7:$D$9,Models!$F$40:$F$42),IF(AND($U49&gt;=1,$U49&lt;=4),LOOKUP($A$3,Models!$D$7:$D$9,Models!$G$40:$G$42),IF(AND($U49&gt;=5,$U49&lt;=7),LOOKUP($A$3,Models!$D$7:$D$9,Models!$H$40:$H$42), IF($U49 &gt; 7,LOOKUP($A$3,Models!$D$7:$D$9,Models!$I$40:$I$42), 0)))), 0)</f>
        <v>0</v>
      </c>
      <c r="AE49" s="14">
        <f>IF($T49=Models!$E$44,IF($U49&lt;1,LOOKUP($A$3,Models!$D$7:$D$9,Models!$F$45:$F$47),IF(AND($U49&gt;=1,$U49&lt;=4),LOOKUP($A$3,Models!$D$7:$D$9,Models!$G$45:$G$47),IF(AND($U49&gt;=5,$U49&lt;=7),LOOKUP($A$3,Models!$D$7:$D$9,Models!$H$45:$H$47), IF($U49 &gt; 7,LOOKUP($A$3,Models!$D$7:$D$9,Models!$I$45:$I$47), 0)))), 0)</f>
        <v>0</v>
      </c>
      <c r="AF49" s="14">
        <f>IF($T49=Models!$E$49,IF($U49&lt;1,LOOKUP($A$3,Models!$D$7:$D$9,Models!$F$50:$F$52),IF(AND($U49&gt;=1,$U49&lt;=4),LOOKUP($A$3,Models!$D$7:$D$9,Models!$G$50:$G$52),IF(AND($U49&gt;=5,$U49&lt;=7),LOOKUP($A$3,Models!$D$7:$D$9,Models!$H$50:$H$52), IF($U49 &gt; 7,LOOKUP($A$3,Models!$D$7:$D$9,Models!$I$50:$I$52), 0)))), 0)</f>
        <v>0</v>
      </c>
      <c r="AG49" s="14">
        <f>IF($T49=Models!$E$54,IF($U49&lt;1,LOOKUP($A$3,Models!$D$7:$D$9,Models!$F$55:$F$57),IF(AND($U49&gt;=1,$U49&lt;=4),LOOKUP($A$3,Models!$D$7:$D$9,Models!$G$55:$G$57),IF(AND($U49&gt;=5,$U49&lt;=7),LOOKUP($A$3,Models!$D$7:$D$9,Models!$H$55:$H$57), IF($U49 &gt; 7,LOOKUP($A$3,Models!$D$7:$D$9,Models!$I$55:$I$57), 0)))), 0)</f>
        <v>0</v>
      </c>
      <c r="AH49" s="14">
        <f>IF($T49=Models!$E$59,IF($U49&lt;1,LOOKUP($A$3,Models!$D$7:$D$9,Models!$F$60:$F$62),IF(AND($U49&gt;=1,$U49&lt;=4),LOOKUP($A$3,Models!$D$7:$D$9,Models!$G$60:$G$62),IF(AND($U49&gt;=5,$U49&lt;=7),LOOKUP($A$3,Models!$D$7:$D$9,Models!$H$60:$H$62), IF($U49 &gt; 7,LOOKUP($A$3,Models!$D$7:$D$9,Models!$I$60:$I$62), 0)))), 0)</f>
        <v>0</v>
      </c>
    </row>
    <row r="50" spans="16:34">
      <c r="P50" s="6" t="e">
        <f ca="1">IF(LOOKUP(Beds!A83, Models!$A$4:$A$105, Models!$B$4:$B$105) = "QUEBEC 2", " ", IF(LOOKUP(Beds!A83, Models!$A$4:$A$105, Models!$B$4:$B$105) = "QUEBEC", " ", IF(Beds!B83 = 0, 0, YEAR(NOW())-IF(VALUE(LEFT(Beds!B83,2))&gt;80,CONCATENATE(19,LEFT(Beds!B83,2)),CONCATENATE(20,LEFT(Beds!B83,2))))))</f>
        <v>#N/A</v>
      </c>
      <c r="S50" s="7" t="str">
        <f>LEFT(Beds!A81,4)</f>
        <v/>
      </c>
      <c r="T50" t="str">
        <f>IF(S50 = "", " ", LOOKUP(S50,Models!$A$4:$A$99,Models!$B$4:$B$99))</f>
        <v xml:space="preserve"> </v>
      </c>
      <c r="U50" t="str">
        <f>Beds!C81</f>
        <v/>
      </c>
      <c r="W50">
        <f t="shared" si="0"/>
        <v>0</v>
      </c>
      <c r="X50" s="14">
        <f>IF($T50=Models!$E$6,IF($U50&lt;1,LOOKUP($A$3,Models!$D$7:$D$9,Models!$F$7:$F$9),IF(AND($U50&gt;=1,$U50&lt;=3),LOOKUP($A$3,Models!$D$7:$D$9,Models!$G$7:$G$9),IF(AND($U50&gt;=4,$U50&lt;=6),LOOKUP($A$3,Models!$D$7:$D$9,Models!$H$7:$H$9), IF(AND($U50&gt;=7,$U50&lt;=10),LOOKUP($A$3,Models!$D$7:$D$9,Models!$I$7:$I$9), IF($U50 &gt; 10,LOOKUP($A$3,Models!$D$7:$D$9,Models!$J$7:$J$9), 0))))), 0)</f>
        <v>0</v>
      </c>
      <c r="Y50" s="14">
        <f>IF($T50=Models!$E$11,IF($U50&lt;1,LOOKUP($A$3,Models!$D$7:$D$9,Models!$F$12:$F$14),IF(AND($U50&gt;=1,$U50&lt;=3),LOOKUP($A$3,Models!$D$7:$D$9,Models!$G$12:$G$14),IF(AND($U50&gt;=4,$U50&lt;=6),LOOKUP($A$3,Models!$D$7:$D$9,Models!$H$12:$H$14), IF(AND($U50&gt;=7,$U50&lt;=10),LOOKUP($A$3,Models!$D$7:$D$9,Models!$I$12:$I$14), IF($U50 &gt; 10,LOOKUP($A$3,Models!$D$7:$D$9,Models!$J$12:$J$14), 0))))), 0)</f>
        <v>0</v>
      </c>
      <c r="Z50" s="14">
        <f>IF($T50=Models!$E$16,IF($U50&lt;1,LOOKUP($A$3,Models!$D$7:$D$9,Models!$F$17:$F$19),IF(AND($U50&gt;=1,$U50&lt;=3),LOOKUP($A$3,Models!$D$7:$D$9,Models!$G$17:$G$19),IF(AND($U50&gt;=4,$U50&lt;=6),LOOKUP($A$3,Models!$D$7:$D$9,Models!$H$17:$H$19), IF(AND($U50&gt;=7,$U50&lt;=10),LOOKUP($A$3,Models!$D$7:$D$9,Models!$I$17:$I$19), IF($U50 &gt; 10,LOOKUP($A$3,Models!$D$7:$D$9,Models!$J$17:$J$19), 0))))), 0)</f>
        <v>0</v>
      </c>
      <c r="AA50" s="14">
        <f>IF($T50=Models!$E$21,IF($U50&lt;1,LOOKUP($A$3,Models!$D$7:$D$9,Models!$F$22:$F$24),IF(AND($U50&gt;=1,$U50&lt;=3),LOOKUP($A$3,Models!$D$7:$D$9,Models!$G$22:$G$24),IF(AND($U50&gt;=4,$U50&lt;=6),LOOKUP($A$3,Models!$D$7:$D$9,Models!$H$22:$H$24), IF(AND($U50&gt;=7,$U50&lt;=10),LOOKUP($A$3,Models!$D$7:$D$9,Models!$I$22:$I$24), IF($U50 &gt; 10,LOOKUP($A$3,Models!$D$7:$D$9,Models!$J$22:$J$24), 0))))), 0)</f>
        <v>0</v>
      </c>
      <c r="AB50" s="14">
        <f>IF($T50=Models!$E$26,IF($U50&lt;1,LOOKUP($A$3,Models!$D$7:$D$9,Models!$F$27:$F$29),IF(AND($U50&gt;=1,$U50&lt;=3),LOOKUP($A$3,Models!$D$7:$D$9,Models!$G$27:$G$29),IF(AND($U50&gt;=4,$U50&lt;=6),LOOKUP($A$3,Models!$D$7:$D$9,Models!$H$27:$H$29), IF(AND($U50&gt;=7,$U50&lt;=10),LOOKUP($A$3,Models!$D$7:$D$9,Models!$I$27:$I$29), IF($U50 &gt; 10,LOOKUP($A$3,Models!$D$7:$D$9,Models!$J$27:$J$29), 0))))), 0)</f>
        <v>0</v>
      </c>
      <c r="AC50" s="14">
        <f>IF($T50=Models!$E$31,IF($U50&lt;1,LOOKUP($A$3,Models!$D$7:$D$9,Models!$F$32:$F$34),IF(AND($U50&gt;=1,$U50&lt;=3),LOOKUP($A$3,Models!$D$7:$D$9,Models!$G$32:$G$34),IF(AND($U50&gt;=4,$U50&lt;=6),LOOKUP($A$3,Models!$D$7:$D$9,Models!$H$32:$H$34), IF(AND($U50&gt;=7,$U50&lt;=10),LOOKUP($A$3,Models!$D$7:$D$9,Models!$I$32:$I$34), IF($U50 &gt; 10,LOOKUP($A$3,Models!$D$7:$D$9,Models!$J$32:$J$34), 0))))), 0)</f>
        <v>0</v>
      </c>
      <c r="AD50" s="14">
        <f>IF($T50=Models!$E$39,IF($U50&lt;1,LOOKUP($A$3,Models!$D$7:$D$9,Models!$F$40:$F$42),IF(AND($U50&gt;=1,$U50&lt;=4),LOOKUP($A$3,Models!$D$7:$D$9,Models!$G$40:$G$42),IF(AND($U50&gt;=5,$U50&lt;=7),LOOKUP($A$3,Models!$D$7:$D$9,Models!$H$40:$H$42), IF($U50 &gt; 7,LOOKUP($A$3,Models!$D$7:$D$9,Models!$I$40:$I$42), 0)))), 0)</f>
        <v>0</v>
      </c>
      <c r="AE50" s="14">
        <f>IF($T50=Models!$E$44,IF($U50&lt;1,LOOKUP($A$3,Models!$D$7:$D$9,Models!$F$45:$F$47),IF(AND($U50&gt;=1,$U50&lt;=4),LOOKUP($A$3,Models!$D$7:$D$9,Models!$G$45:$G$47),IF(AND($U50&gt;=5,$U50&lt;=7),LOOKUP($A$3,Models!$D$7:$D$9,Models!$H$45:$H$47), IF($U50 &gt; 7,LOOKUP($A$3,Models!$D$7:$D$9,Models!$I$45:$I$47), 0)))), 0)</f>
        <v>0</v>
      </c>
      <c r="AF50" s="14">
        <f>IF($T50=Models!$E$49,IF($U50&lt;1,LOOKUP($A$3,Models!$D$7:$D$9,Models!$F$50:$F$52),IF(AND($U50&gt;=1,$U50&lt;=4),LOOKUP($A$3,Models!$D$7:$D$9,Models!$G$50:$G$52),IF(AND($U50&gt;=5,$U50&lt;=7),LOOKUP($A$3,Models!$D$7:$D$9,Models!$H$50:$H$52), IF($U50 &gt; 7,LOOKUP($A$3,Models!$D$7:$D$9,Models!$I$50:$I$52), 0)))), 0)</f>
        <v>0</v>
      </c>
      <c r="AG50" s="14">
        <f>IF($T50=Models!$E$54,IF($U50&lt;1,LOOKUP($A$3,Models!$D$7:$D$9,Models!$F$55:$F$57),IF(AND($U50&gt;=1,$U50&lt;=4),LOOKUP($A$3,Models!$D$7:$D$9,Models!$G$55:$G$57),IF(AND($U50&gt;=5,$U50&lt;=7),LOOKUP($A$3,Models!$D$7:$D$9,Models!$H$55:$H$57), IF($U50 &gt; 7,LOOKUP($A$3,Models!$D$7:$D$9,Models!$I$55:$I$57), 0)))), 0)</f>
        <v>0</v>
      </c>
      <c r="AH50" s="14">
        <f>IF($T50=Models!$E$59,IF($U50&lt;1,LOOKUP($A$3,Models!$D$7:$D$9,Models!$F$60:$F$62),IF(AND($U50&gt;=1,$U50&lt;=4),LOOKUP($A$3,Models!$D$7:$D$9,Models!$G$60:$G$62),IF(AND($U50&gt;=5,$U50&lt;=7),LOOKUP($A$3,Models!$D$7:$D$9,Models!$H$60:$H$62), IF($U50 &gt; 7,LOOKUP($A$3,Models!$D$7:$D$9,Models!$I$60:$I$62), 0)))), 0)</f>
        <v>0</v>
      </c>
    </row>
    <row r="51" spans="16:34">
      <c r="P51" s="6" t="e">
        <f ca="1">IF(LOOKUP(Beds!A84, Models!$A$4:$A$105, Models!$B$4:$B$105) = "QUEBEC 2", " ", IF(LOOKUP(Beds!A84, Models!$A$4:$A$105, Models!$B$4:$B$105) = "QUEBEC", " ", IF(Beds!B84 = 0, 0, YEAR(NOW())-IF(VALUE(LEFT(Beds!B84,2))&gt;80,CONCATENATE(19,LEFT(Beds!B84,2)),CONCATENATE(20,LEFT(Beds!B84,2))))))</f>
        <v>#N/A</v>
      </c>
      <c r="S51" s="7" t="str">
        <f>LEFT(Beds!A82,4)</f>
        <v/>
      </c>
      <c r="T51" t="str">
        <f>IF(S51 = "", " ", LOOKUP(S51,Models!$A$4:$A$99,Models!$B$4:$B$99))</f>
        <v xml:space="preserve"> </v>
      </c>
      <c r="U51" t="str">
        <f>Beds!C82</f>
        <v/>
      </c>
      <c r="W51">
        <f t="shared" si="0"/>
        <v>0</v>
      </c>
      <c r="X51" s="14">
        <f>IF($T51=Models!$E$6,IF($U51&lt;1,LOOKUP($A$3,Models!$D$7:$D$9,Models!$F$7:$F$9),IF(AND($U51&gt;=1,$U51&lt;=3),LOOKUP($A$3,Models!$D$7:$D$9,Models!$G$7:$G$9),IF(AND($U51&gt;=4,$U51&lt;=6),LOOKUP($A$3,Models!$D$7:$D$9,Models!$H$7:$H$9), IF(AND($U51&gt;=7,$U51&lt;=10),LOOKUP($A$3,Models!$D$7:$D$9,Models!$I$7:$I$9), IF($U51 &gt; 10,LOOKUP($A$3,Models!$D$7:$D$9,Models!$J$7:$J$9), 0))))), 0)</f>
        <v>0</v>
      </c>
      <c r="Y51" s="14">
        <f>IF($T51=Models!$E$11,IF($U51&lt;1,LOOKUP($A$3,Models!$D$7:$D$9,Models!$F$12:$F$14),IF(AND($U51&gt;=1,$U51&lt;=3),LOOKUP($A$3,Models!$D$7:$D$9,Models!$G$12:$G$14),IF(AND($U51&gt;=4,$U51&lt;=6),LOOKUP($A$3,Models!$D$7:$D$9,Models!$H$12:$H$14), IF(AND($U51&gt;=7,$U51&lt;=10),LOOKUP($A$3,Models!$D$7:$D$9,Models!$I$12:$I$14), IF($U51 &gt; 10,LOOKUP($A$3,Models!$D$7:$D$9,Models!$J$12:$J$14), 0))))), 0)</f>
        <v>0</v>
      </c>
      <c r="Z51" s="14">
        <f>IF($T51=Models!$E$16,IF($U51&lt;1,LOOKUP($A$3,Models!$D$7:$D$9,Models!$F$17:$F$19),IF(AND($U51&gt;=1,$U51&lt;=3),LOOKUP($A$3,Models!$D$7:$D$9,Models!$G$17:$G$19),IF(AND($U51&gt;=4,$U51&lt;=6),LOOKUP($A$3,Models!$D$7:$D$9,Models!$H$17:$H$19), IF(AND($U51&gt;=7,$U51&lt;=10),LOOKUP($A$3,Models!$D$7:$D$9,Models!$I$17:$I$19), IF($U51 &gt; 10,LOOKUP($A$3,Models!$D$7:$D$9,Models!$J$17:$J$19), 0))))), 0)</f>
        <v>0</v>
      </c>
      <c r="AA51" s="14">
        <f>IF($T51=Models!$E$21,IF($U51&lt;1,LOOKUP($A$3,Models!$D$7:$D$9,Models!$F$22:$F$24),IF(AND($U51&gt;=1,$U51&lt;=3),LOOKUP($A$3,Models!$D$7:$D$9,Models!$G$22:$G$24),IF(AND($U51&gt;=4,$U51&lt;=6),LOOKUP($A$3,Models!$D$7:$D$9,Models!$H$22:$H$24), IF(AND($U51&gt;=7,$U51&lt;=10),LOOKUP($A$3,Models!$D$7:$D$9,Models!$I$22:$I$24), IF($U51 &gt; 10,LOOKUP($A$3,Models!$D$7:$D$9,Models!$J$22:$J$24), 0))))), 0)</f>
        <v>0</v>
      </c>
      <c r="AB51" s="14">
        <f>IF($T51=Models!$E$26,IF($U51&lt;1,LOOKUP($A$3,Models!$D$7:$D$9,Models!$F$27:$F$29),IF(AND($U51&gt;=1,$U51&lt;=3),LOOKUP($A$3,Models!$D$7:$D$9,Models!$G$27:$G$29),IF(AND($U51&gt;=4,$U51&lt;=6),LOOKUP($A$3,Models!$D$7:$D$9,Models!$H$27:$H$29), IF(AND($U51&gt;=7,$U51&lt;=10),LOOKUP($A$3,Models!$D$7:$D$9,Models!$I$27:$I$29), IF($U51 &gt; 10,LOOKUP($A$3,Models!$D$7:$D$9,Models!$J$27:$J$29), 0))))), 0)</f>
        <v>0</v>
      </c>
      <c r="AC51" s="14">
        <f>IF($T51=Models!$E$31,IF($U51&lt;1,LOOKUP($A$3,Models!$D$7:$D$9,Models!$F$32:$F$34),IF(AND($U51&gt;=1,$U51&lt;=3),LOOKUP($A$3,Models!$D$7:$D$9,Models!$G$32:$G$34),IF(AND($U51&gt;=4,$U51&lt;=6),LOOKUP($A$3,Models!$D$7:$D$9,Models!$H$32:$H$34), IF(AND($U51&gt;=7,$U51&lt;=10),LOOKUP($A$3,Models!$D$7:$D$9,Models!$I$32:$I$34), IF($U51 &gt; 10,LOOKUP($A$3,Models!$D$7:$D$9,Models!$J$32:$J$34), 0))))), 0)</f>
        <v>0</v>
      </c>
      <c r="AD51" s="14">
        <f>IF($T51=Models!$E$39,IF($U51&lt;1,LOOKUP($A$3,Models!$D$7:$D$9,Models!$F$40:$F$42),IF(AND($U51&gt;=1,$U51&lt;=4),LOOKUP($A$3,Models!$D$7:$D$9,Models!$G$40:$G$42),IF(AND($U51&gt;=5,$U51&lt;=7),LOOKUP($A$3,Models!$D$7:$D$9,Models!$H$40:$H$42), IF($U51 &gt; 7,LOOKUP($A$3,Models!$D$7:$D$9,Models!$I$40:$I$42), 0)))), 0)</f>
        <v>0</v>
      </c>
      <c r="AE51" s="14">
        <f>IF($T51=Models!$E$44,IF($U51&lt;1,LOOKUP($A$3,Models!$D$7:$D$9,Models!$F$45:$F$47),IF(AND($U51&gt;=1,$U51&lt;=4),LOOKUP($A$3,Models!$D$7:$D$9,Models!$G$45:$G$47),IF(AND($U51&gt;=5,$U51&lt;=7),LOOKUP($A$3,Models!$D$7:$D$9,Models!$H$45:$H$47), IF($U51 &gt; 7,LOOKUP($A$3,Models!$D$7:$D$9,Models!$I$45:$I$47), 0)))), 0)</f>
        <v>0</v>
      </c>
      <c r="AF51" s="14">
        <f>IF($T51=Models!$E$49,IF($U51&lt;1,LOOKUP($A$3,Models!$D$7:$D$9,Models!$F$50:$F$52),IF(AND($U51&gt;=1,$U51&lt;=4),LOOKUP($A$3,Models!$D$7:$D$9,Models!$G$50:$G$52),IF(AND($U51&gt;=5,$U51&lt;=7),LOOKUP($A$3,Models!$D$7:$D$9,Models!$H$50:$H$52), IF($U51 &gt; 7,LOOKUP($A$3,Models!$D$7:$D$9,Models!$I$50:$I$52), 0)))), 0)</f>
        <v>0</v>
      </c>
      <c r="AG51" s="14">
        <f>IF($T51=Models!$E$54,IF($U51&lt;1,LOOKUP($A$3,Models!$D$7:$D$9,Models!$F$55:$F$57),IF(AND($U51&gt;=1,$U51&lt;=4),LOOKUP($A$3,Models!$D$7:$D$9,Models!$G$55:$G$57),IF(AND($U51&gt;=5,$U51&lt;=7),LOOKUP($A$3,Models!$D$7:$D$9,Models!$H$55:$H$57), IF($U51 &gt; 7,LOOKUP($A$3,Models!$D$7:$D$9,Models!$I$55:$I$57), 0)))), 0)</f>
        <v>0</v>
      </c>
      <c r="AH51" s="14">
        <f>IF($T51=Models!$E$59,IF($U51&lt;1,LOOKUP($A$3,Models!$D$7:$D$9,Models!$F$60:$F$62),IF(AND($U51&gt;=1,$U51&lt;=4),LOOKUP($A$3,Models!$D$7:$D$9,Models!$G$60:$G$62),IF(AND($U51&gt;=5,$U51&lt;=7),LOOKUP($A$3,Models!$D$7:$D$9,Models!$H$60:$H$62), IF($U51 &gt; 7,LOOKUP($A$3,Models!$D$7:$D$9,Models!$I$60:$I$62), 0)))), 0)</f>
        <v>0</v>
      </c>
    </row>
    <row r="52" spans="16:34">
      <c r="P52" s="6" t="e">
        <f ca="1">IF(LOOKUP(Beds!A85, Models!$A$4:$A$105, Models!$B$4:$B$105) = "QUEBEC 2", " ", IF(LOOKUP(Beds!A85, Models!$A$4:$A$105, Models!$B$4:$B$105) = "QUEBEC", " ", IF(Beds!B85 = 0, 0, YEAR(NOW())-IF(VALUE(LEFT(Beds!B85,2))&gt;80,CONCATENATE(19,LEFT(Beds!B85,2)),CONCATENATE(20,LEFT(Beds!B85,2))))))</f>
        <v>#N/A</v>
      </c>
      <c r="S52" s="7" t="str">
        <f>LEFT(Beds!A83,4)</f>
        <v/>
      </c>
      <c r="T52" t="str">
        <f>IF(S52 = "", " ", LOOKUP(S52,Models!$A$4:$A$99,Models!$B$4:$B$99))</f>
        <v xml:space="preserve"> </v>
      </c>
      <c r="U52" t="str">
        <f>Beds!C83</f>
        <v/>
      </c>
      <c r="W52">
        <f t="shared" si="0"/>
        <v>0</v>
      </c>
      <c r="X52" s="14">
        <f>IF($T52=Models!$E$6,IF($U52&lt;1,LOOKUP($A$3,Models!$D$7:$D$9,Models!$F$7:$F$9),IF(AND($U52&gt;=1,$U52&lt;=3),LOOKUP($A$3,Models!$D$7:$D$9,Models!$G$7:$G$9),IF(AND($U52&gt;=4,$U52&lt;=6),LOOKUP($A$3,Models!$D$7:$D$9,Models!$H$7:$H$9), IF(AND($U52&gt;=7,$U52&lt;=10),LOOKUP($A$3,Models!$D$7:$D$9,Models!$I$7:$I$9), IF($U52 &gt; 10,LOOKUP($A$3,Models!$D$7:$D$9,Models!$J$7:$J$9), 0))))), 0)</f>
        <v>0</v>
      </c>
      <c r="Y52" s="14">
        <f>IF($T52=Models!$E$11,IF($U52&lt;1,LOOKUP($A$3,Models!$D$7:$D$9,Models!$F$12:$F$14),IF(AND($U52&gt;=1,$U52&lt;=3),LOOKUP($A$3,Models!$D$7:$D$9,Models!$G$12:$G$14),IF(AND($U52&gt;=4,$U52&lt;=6),LOOKUP($A$3,Models!$D$7:$D$9,Models!$H$12:$H$14), IF(AND($U52&gt;=7,$U52&lt;=10),LOOKUP($A$3,Models!$D$7:$D$9,Models!$I$12:$I$14), IF($U52 &gt; 10,LOOKUP($A$3,Models!$D$7:$D$9,Models!$J$12:$J$14), 0))))), 0)</f>
        <v>0</v>
      </c>
      <c r="Z52" s="14">
        <f>IF($T52=Models!$E$16,IF($U52&lt;1,LOOKUP($A$3,Models!$D$7:$D$9,Models!$F$17:$F$19),IF(AND($U52&gt;=1,$U52&lt;=3),LOOKUP($A$3,Models!$D$7:$D$9,Models!$G$17:$G$19),IF(AND($U52&gt;=4,$U52&lt;=6),LOOKUP($A$3,Models!$D$7:$D$9,Models!$H$17:$H$19), IF(AND($U52&gt;=7,$U52&lt;=10),LOOKUP($A$3,Models!$D$7:$D$9,Models!$I$17:$I$19), IF($U52 &gt; 10,LOOKUP($A$3,Models!$D$7:$D$9,Models!$J$17:$J$19), 0))))), 0)</f>
        <v>0</v>
      </c>
      <c r="AA52" s="14">
        <f>IF($T52=Models!$E$21,IF($U52&lt;1,LOOKUP($A$3,Models!$D$7:$D$9,Models!$F$22:$F$24),IF(AND($U52&gt;=1,$U52&lt;=3),LOOKUP($A$3,Models!$D$7:$D$9,Models!$G$22:$G$24),IF(AND($U52&gt;=4,$U52&lt;=6),LOOKUP($A$3,Models!$D$7:$D$9,Models!$H$22:$H$24), IF(AND($U52&gt;=7,$U52&lt;=10),LOOKUP($A$3,Models!$D$7:$D$9,Models!$I$22:$I$24), IF($U52 &gt; 10,LOOKUP($A$3,Models!$D$7:$D$9,Models!$J$22:$J$24), 0))))), 0)</f>
        <v>0</v>
      </c>
      <c r="AB52" s="14">
        <f>IF($T52=Models!$E$26,IF($U52&lt;1,LOOKUP($A$3,Models!$D$7:$D$9,Models!$F$27:$F$29),IF(AND($U52&gt;=1,$U52&lt;=3),LOOKUP($A$3,Models!$D$7:$D$9,Models!$G$27:$G$29),IF(AND($U52&gt;=4,$U52&lt;=6),LOOKUP($A$3,Models!$D$7:$D$9,Models!$H$27:$H$29), IF(AND($U52&gt;=7,$U52&lt;=10),LOOKUP($A$3,Models!$D$7:$D$9,Models!$I$27:$I$29), IF($U52 &gt; 10,LOOKUP($A$3,Models!$D$7:$D$9,Models!$J$27:$J$29), 0))))), 0)</f>
        <v>0</v>
      </c>
      <c r="AC52" s="14">
        <f>IF($T52=Models!$E$31,IF($U52&lt;1,LOOKUP($A$3,Models!$D$7:$D$9,Models!$F$32:$F$34),IF(AND($U52&gt;=1,$U52&lt;=3),LOOKUP($A$3,Models!$D$7:$D$9,Models!$G$32:$G$34),IF(AND($U52&gt;=4,$U52&lt;=6),LOOKUP($A$3,Models!$D$7:$D$9,Models!$H$32:$H$34), IF(AND($U52&gt;=7,$U52&lt;=10),LOOKUP($A$3,Models!$D$7:$D$9,Models!$I$32:$I$34), IF($U52 &gt; 10,LOOKUP($A$3,Models!$D$7:$D$9,Models!$J$32:$J$34), 0))))), 0)</f>
        <v>0</v>
      </c>
      <c r="AD52" s="14">
        <f>IF($T52=Models!$E$39,IF($U52&lt;1,LOOKUP($A$3,Models!$D$7:$D$9,Models!$F$40:$F$42),IF(AND($U52&gt;=1,$U52&lt;=4),LOOKUP($A$3,Models!$D$7:$D$9,Models!$G$40:$G$42),IF(AND($U52&gt;=5,$U52&lt;=7),LOOKUP($A$3,Models!$D$7:$D$9,Models!$H$40:$H$42), IF($U52 &gt; 7,LOOKUP($A$3,Models!$D$7:$D$9,Models!$I$40:$I$42), 0)))), 0)</f>
        <v>0</v>
      </c>
      <c r="AE52" s="14">
        <f>IF($T52=Models!$E$44,IF($U52&lt;1,LOOKUP($A$3,Models!$D$7:$D$9,Models!$F$45:$F$47),IF(AND($U52&gt;=1,$U52&lt;=4),LOOKUP($A$3,Models!$D$7:$D$9,Models!$G$45:$G$47),IF(AND($U52&gt;=5,$U52&lt;=7),LOOKUP($A$3,Models!$D$7:$D$9,Models!$H$45:$H$47), IF($U52 &gt; 7,LOOKUP($A$3,Models!$D$7:$D$9,Models!$I$45:$I$47), 0)))), 0)</f>
        <v>0</v>
      </c>
      <c r="AF52" s="14">
        <f>IF($T52=Models!$E$49,IF($U52&lt;1,LOOKUP($A$3,Models!$D$7:$D$9,Models!$F$50:$F$52),IF(AND($U52&gt;=1,$U52&lt;=4),LOOKUP($A$3,Models!$D$7:$D$9,Models!$G$50:$G$52),IF(AND($U52&gt;=5,$U52&lt;=7),LOOKUP($A$3,Models!$D$7:$D$9,Models!$H$50:$H$52), IF($U52 &gt; 7,LOOKUP($A$3,Models!$D$7:$D$9,Models!$I$50:$I$52), 0)))), 0)</f>
        <v>0</v>
      </c>
      <c r="AG52" s="14">
        <f>IF($T52=Models!$E$54,IF($U52&lt;1,LOOKUP($A$3,Models!$D$7:$D$9,Models!$F$55:$F$57),IF(AND($U52&gt;=1,$U52&lt;=4),LOOKUP($A$3,Models!$D$7:$D$9,Models!$G$55:$G$57),IF(AND($U52&gt;=5,$U52&lt;=7),LOOKUP($A$3,Models!$D$7:$D$9,Models!$H$55:$H$57), IF($U52 &gt; 7,LOOKUP($A$3,Models!$D$7:$D$9,Models!$I$55:$I$57), 0)))), 0)</f>
        <v>0</v>
      </c>
      <c r="AH52" s="14">
        <f>IF($T52=Models!$E$59,IF($U52&lt;1,LOOKUP($A$3,Models!$D$7:$D$9,Models!$F$60:$F$62),IF(AND($U52&gt;=1,$U52&lt;=4),LOOKUP($A$3,Models!$D$7:$D$9,Models!$G$60:$G$62),IF(AND($U52&gt;=5,$U52&lt;=7),LOOKUP($A$3,Models!$D$7:$D$9,Models!$H$60:$H$62), IF($U52 &gt; 7,LOOKUP($A$3,Models!$D$7:$D$9,Models!$I$60:$I$62), 0)))), 0)</f>
        <v>0</v>
      </c>
    </row>
    <row r="53" spans="16:34">
      <c r="P53" s="6" t="e">
        <f ca="1">IF(LOOKUP(Beds!A86, Models!$A$4:$A$105, Models!$B$4:$B$105) = "QUEBEC 2", " ", IF(LOOKUP(Beds!A86, Models!$A$4:$A$105, Models!$B$4:$B$105) = "QUEBEC", " ", IF(Beds!B86 = 0, 0, YEAR(NOW())-IF(VALUE(LEFT(Beds!B86,2))&gt;80,CONCATENATE(19,LEFT(Beds!B86,2)),CONCATENATE(20,LEFT(Beds!B86,2))))))</f>
        <v>#N/A</v>
      </c>
      <c r="S53" s="7" t="str">
        <f>LEFT(Beds!A84,4)</f>
        <v/>
      </c>
      <c r="T53" t="str">
        <f>IF(S53 = "", " ", LOOKUP(S53,Models!$A$4:$A$99,Models!$B$4:$B$99))</f>
        <v xml:space="preserve"> </v>
      </c>
      <c r="U53" t="str">
        <f>Beds!C84</f>
        <v/>
      </c>
      <c r="W53">
        <f t="shared" si="0"/>
        <v>0</v>
      </c>
      <c r="X53" s="14">
        <f>IF($T53=Models!$E$6,IF($U53&lt;1,LOOKUP($A$3,Models!$D$7:$D$9,Models!$F$7:$F$9),IF(AND($U53&gt;=1,$U53&lt;=3),LOOKUP($A$3,Models!$D$7:$D$9,Models!$G$7:$G$9),IF(AND($U53&gt;=4,$U53&lt;=6),LOOKUP($A$3,Models!$D$7:$D$9,Models!$H$7:$H$9), IF(AND($U53&gt;=7,$U53&lt;=10),LOOKUP($A$3,Models!$D$7:$D$9,Models!$I$7:$I$9), IF($U53 &gt; 10,LOOKUP($A$3,Models!$D$7:$D$9,Models!$J$7:$J$9), 0))))), 0)</f>
        <v>0</v>
      </c>
      <c r="Y53" s="14">
        <f>IF($T53=Models!$E$11,IF($U53&lt;1,LOOKUP($A$3,Models!$D$7:$D$9,Models!$F$12:$F$14),IF(AND($U53&gt;=1,$U53&lt;=3),LOOKUP($A$3,Models!$D$7:$D$9,Models!$G$12:$G$14),IF(AND($U53&gt;=4,$U53&lt;=6),LOOKUP($A$3,Models!$D$7:$D$9,Models!$H$12:$H$14), IF(AND($U53&gt;=7,$U53&lt;=10),LOOKUP($A$3,Models!$D$7:$D$9,Models!$I$12:$I$14), IF($U53 &gt; 10,LOOKUP($A$3,Models!$D$7:$D$9,Models!$J$12:$J$14), 0))))), 0)</f>
        <v>0</v>
      </c>
      <c r="Z53" s="14">
        <f>IF($T53=Models!$E$16,IF($U53&lt;1,LOOKUP($A$3,Models!$D$7:$D$9,Models!$F$17:$F$19),IF(AND($U53&gt;=1,$U53&lt;=3),LOOKUP($A$3,Models!$D$7:$D$9,Models!$G$17:$G$19),IF(AND($U53&gt;=4,$U53&lt;=6),LOOKUP($A$3,Models!$D$7:$D$9,Models!$H$17:$H$19), IF(AND($U53&gt;=7,$U53&lt;=10),LOOKUP($A$3,Models!$D$7:$D$9,Models!$I$17:$I$19), IF($U53 &gt; 10,LOOKUP($A$3,Models!$D$7:$D$9,Models!$J$17:$J$19), 0))))), 0)</f>
        <v>0</v>
      </c>
      <c r="AA53" s="14">
        <f>IF($T53=Models!$E$21,IF($U53&lt;1,LOOKUP($A$3,Models!$D$7:$D$9,Models!$F$22:$F$24),IF(AND($U53&gt;=1,$U53&lt;=3),LOOKUP($A$3,Models!$D$7:$D$9,Models!$G$22:$G$24),IF(AND($U53&gt;=4,$U53&lt;=6),LOOKUP($A$3,Models!$D$7:$D$9,Models!$H$22:$H$24), IF(AND($U53&gt;=7,$U53&lt;=10),LOOKUP($A$3,Models!$D$7:$D$9,Models!$I$22:$I$24), IF($U53 &gt; 10,LOOKUP($A$3,Models!$D$7:$D$9,Models!$J$22:$J$24), 0))))), 0)</f>
        <v>0</v>
      </c>
      <c r="AB53" s="14">
        <f>IF($T53=Models!$E$26,IF($U53&lt;1,LOOKUP($A$3,Models!$D$7:$D$9,Models!$F$27:$F$29),IF(AND($U53&gt;=1,$U53&lt;=3),LOOKUP($A$3,Models!$D$7:$D$9,Models!$G$27:$G$29),IF(AND($U53&gt;=4,$U53&lt;=6),LOOKUP($A$3,Models!$D$7:$D$9,Models!$H$27:$H$29), IF(AND($U53&gt;=7,$U53&lt;=10),LOOKUP($A$3,Models!$D$7:$D$9,Models!$I$27:$I$29), IF($U53 &gt; 10,LOOKUP($A$3,Models!$D$7:$D$9,Models!$J$27:$J$29), 0))))), 0)</f>
        <v>0</v>
      </c>
      <c r="AC53" s="14">
        <f>IF($T53=Models!$E$31,IF($U53&lt;1,LOOKUP($A$3,Models!$D$7:$D$9,Models!$F$32:$F$34),IF(AND($U53&gt;=1,$U53&lt;=3),LOOKUP($A$3,Models!$D$7:$D$9,Models!$G$32:$G$34),IF(AND($U53&gt;=4,$U53&lt;=6),LOOKUP($A$3,Models!$D$7:$D$9,Models!$H$32:$H$34), IF(AND($U53&gt;=7,$U53&lt;=10),LOOKUP($A$3,Models!$D$7:$D$9,Models!$I$32:$I$34), IF($U53 &gt; 10,LOOKUP($A$3,Models!$D$7:$D$9,Models!$J$32:$J$34), 0))))), 0)</f>
        <v>0</v>
      </c>
      <c r="AD53" s="14">
        <f>IF($T53=Models!$E$39,IF($U53&lt;1,LOOKUP($A$3,Models!$D$7:$D$9,Models!$F$40:$F$42),IF(AND($U53&gt;=1,$U53&lt;=4),LOOKUP($A$3,Models!$D$7:$D$9,Models!$G$40:$G$42),IF(AND($U53&gt;=5,$U53&lt;=7),LOOKUP($A$3,Models!$D$7:$D$9,Models!$H$40:$H$42), IF($U53 &gt; 7,LOOKUP($A$3,Models!$D$7:$D$9,Models!$I$40:$I$42), 0)))), 0)</f>
        <v>0</v>
      </c>
      <c r="AE53" s="14">
        <f>IF($T53=Models!$E$44,IF($U53&lt;1,LOOKUP($A$3,Models!$D$7:$D$9,Models!$F$45:$F$47),IF(AND($U53&gt;=1,$U53&lt;=4),LOOKUP($A$3,Models!$D$7:$D$9,Models!$G$45:$G$47),IF(AND($U53&gt;=5,$U53&lt;=7),LOOKUP($A$3,Models!$D$7:$D$9,Models!$H$45:$H$47), IF($U53 &gt; 7,LOOKUP($A$3,Models!$D$7:$D$9,Models!$I$45:$I$47), 0)))), 0)</f>
        <v>0</v>
      </c>
      <c r="AF53" s="14">
        <f>IF($T53=Models!$E$49,IF($U53&lt;1,LOOKUP($A$3,Models!$D$7:$D$9,Models!$F$50:$F$52),IF(AND($U53&gt;=1,$U53&lt;=4),LOOKUP($A$3,Models!$D$7:$D$9,Models!$G$50:$G$52),IF(AND($U53&gt;=5,$U53&lt;=7),LOOKUP($A$3,Models!$D$7:$D$9,Models!$H$50:$H$52), IF($U53 &gt; 7,LOOKUP($A$3,Models!$D$7:$D$9,Models!$I$50:$I$52), 0)))), 0)</f>
        <v>0</v>
      </c>
      <c r="AG53" s="14">
        <f>IF($T53=Models!$E$54,IF($U53&lt;1,LOOKUP($A$3,Models!$D$7:$D$9,Models!$F$55:$F$57),IF(AND($U53&gt;=1,$U53&lt;=4),LOOKUP($A$3,Models!$D$7:$D$9,Models!$G$55:$G$57),IF(AND($U53&gt;=5,$U53&lt;=7),LOOKUP($A$3,Models!$D$7:$D$9,Models!$H$55:$H$57), IF($U53 &gt; 7,LOOKUP($A$3,Models!$D$7:$D$9,Models!$I$55:$I$57), 0)))), 0)</f>
        <v>0</v>
      </c>
      <c r="AH53" s="14">
        <f>IF($T53=Models!$E$59,IF($U53&lt;1,LOOKUP($A$3,Models!$D$7:$D$9,Models!$F$60:$F$62),IF(AND($U53&gt;=1,$U53&lt;=4),LOOKUP($A$3,Models!$D$7:$D$9,Models!$G$60:$G$62),IF(AND($U53&gt;=5,$U53&lt;=7),LOOKUP($A$3,Models!$D$7:$D$9,Models!$H$60:$H$62), IF($U53 &gt; 7,LOOKUP($A$3,Models!$D$7:$D$9,Models!$I$60:$I$62), 0)))), 0)</f>
        <v>0</v>
      </c>
    </row>
    <row r="54" spans="16:34">
      <c r="P54" s="6" t="e">
        <f ca="1">IF(LOOKUP(Beds!A87, Models!$A$4:$A$105, Models!$B$4:$B$105) = "QUEBEC 2", " ", IF(LOOKUP(Beds!A87, Models!$A$4:$A$105, Models!$B$4:$B$105) = "QUEBEC", " ", IF(Beds!B87 = 0, 0, YEAR(NOW())-IF(VALUE(LEFT(Beds!B87,2))&gt;80,CONCATENATE(19,LEFT(Beds!B87,2)),CONCATENATE(20,LEFT(Beds!B87,2))))))</f>
        <v>#N/A</v>
      </c>
      <c r="S54" s="7" t="str">
        <f>LEFT(Beds!A85,4)</f>
        <v/>
      </c>
      <c r="T54" t="str">
        <f>IF(S54 = "", " ", LOOKUP(S54,Models!$A$4:$A$99,Models!$B$4:$B$99))</f>
        <v xml:space="preserve"> </v>
      </c>
      <c r="U54" t="str">
        <f>Beds!C85</f>
        <v/>
      </c>
      <c r="W54">
        <f t="shared" si="0"/>
        <v>0</v>
      </c>
      <c r="X54" s="14">
        <f>IF($T54=Models!$E$6,IF($U54&lt;1,LOOKUP($A$3,Models!$D$7:$D$9,Models!$F$7:$F$9),IF(AND($U54&gt;=1,$U54&lt;=3),LOOKUP($A$3,Models!$D$7:$D$9,Models!$G$7:$G$9),IF(AND($U54&gt;=4,$U54&lt;=6),LOOKUP($A$3,Models!$D$7:$D$9,Models!$H$7:$H$9), IF(AND($U54&gt;=7,$U54&lt;=10),LOOKUP($A$3,Models!$D$7:$D$9,Models!$I$7:$I$9), IF($U54 &gt; 10,LOOKUP($A$3,Models!$D$7:$D$9,Models!$J$7:$J$9), 0))))), 0)</f>
        <v>0</v>
      </c>
      <c r="Y54" s="14">
        <f>IF($T54=Models!$E$11,IF($U54&lt;1,LOOKUP($A$3,Models!$D$7:$D$9,Models!$F$12:$F$14),IF(AND($U54&gt;=1,$U54&lt;=3),LOOKUP($A$3,Models!$D$7:$D$9,Models!$G$12:$G$14),IF(AND($U54&gt;=4,$U54&lt;=6),LOOKUP($A$3,Models!$D$7:$D$9,Models!$H$12:$H$14), IF(AND($U54&gt;=7,$U54&lt;=10),LOOKUP($A$3,Models!$D$7:$D$9,Models!$I$12:$I$14), IF($U54 &gt; 10,LOOKUP($A$3,Models!$D$7:$D$9,Models!$J$12:$J$14), 0))))), 0)</f>
        <v>0</v>
      </c>
      <c r="Z54" s="14">
        <f>IF($T54=Models!$E$16,IF($U54&lt;1,LOOKUP($A$3,Models!$D$7:$D$9,Models!$F$17:$F$19),IF(AND($U54&gt;=1,$U54&lt;=3),LOOKUP($A$3,Models!$D$7:$D$9,Models!$G$17:$G$19),IF(AND($U54&gt;=4,$U54&lt;=6),LOOKUP($A$3,Models!$D$7:$D$9,Models!$H$17:$H$19), IF(AND($U54&gt;=7,$U54&lt;=10),LOOKUP($A$3,Models!$D$7:$D$9,Models!$I$17:$I$19), IF($U54 &gt; 10,LOOKUP($A$3,Models!$D$7:$D$9,Models!$J$17:$J$19), 0))))), 0)</f>
        <v>0</v>
      </c>
      <c r="AA54" s="14">
        <f>IF($T54=Models!$E$21,IF($U54&lt;1,LOOKUP($A$3,Models!$D$7:$D$9,Models!$F$22:$F$24),IF(AND($U54&gt;=1,$U54&lt;=3),LOOKUP($A$3,Models!$D$7:$D$9,Models!$G$22:$G$24),IF(AND($U54&gt;=4,$U54&lt;=6),LOOKUP($A$3,Models!$D$7:$D$9,Models!$H$22:$H$24), IF(AND($U54&gt;=7,$U54&lt;=10),LOOKUP($A$3,Models!$D$7:$D$9,Models!$I$22:$I$24), IF($U54 &gt; 10,LOOKUP($A$3,Models!$D$7:$D$9,Models!$J$22:$J$24), 0))))), 0)</f>
        <v>0</v>
      </c>
      <c r="AB54" s="14">
        <f>IF($T54=Models!$E$26,IF($U54&lt;1,LOOKUP($A$3,Models!$D$7:$D$9,Models!$F$27:$F$29),IF(AND($U54&gt;=1,$U54&lt;=3),LOOKUP($A$3,Models!$D$7:$D$9,Models!$G$27:$G$29),IF(AND($U54&gt;=4,$U54&lt;=6),LOOKUP($A$3,Models!$D$7:$D$9,Models!$H$27:$H$29), IF(AND($U54&gt;=7,$U54&lt;=10),LOOKUP($A$3,Models!$D$7:$D$9,Models!$I$27:$I$29), IF($U54 &gt; 10,LOOKUP($A$3,Models!$D$7:$D$9,Models!$J$27:$J$29), 0))))), 0)</f>
        <v>0</v>
      </c>
      <c r="AC54" s="14">
        <f>IF($T54=Models!$E$31,IF($U54&lt;1,LOOKUP($A$3,Models!$D$7:$D$9,Models!$F$32:$F$34),IF(AND($U54&gt;=1,$U54&lt;=3),LOOKUP($A$3,Models!$D$7:$D$9,Models!$G$32:$G$34),IF(AND($U54&gt;=4,$U54&lt;=6),LOOKUP($A$3,Models!$D$7:$D$9,Models!$H$32:$H$34), IF(AND($U54&gt;=7,$U54&lt;=10),LOOKUP($A$3,Models!$D$7:$D$9,Models!$I$32:$I$34), IF($U54 &gt; 10,LOOKUP($A$3,Models!$D$7:$D$9,Models!$J$32:$J$34), 0))))), 0)</f>
        <v>0</v>
      </c>
      <c r="AD54" s="14">
        <f>IF($T54=Models!$E$39,IF($U54&lt;1,LOOKUP($A$3,Models!$D$7:$D$9,Models!$F$40:$F$42),IF(AND($U54&gt;=1,$U54&lt;=4),LOOKUP($A$3,Models!$D$7:$D$9,Models!$G$40:$G$42),IF(AND($U54&gt;=5,$U54&lt;=7),LOOKUP($A$3,Models!$D$7:$D$9,Models!$H$40:$H$42), IF($U54 &gt; 7,LOOKUP($A$3,Models!$D$7:$D$9,Models!$I$40:$I$42), 0)))), 0)</f>
        <v>0</v>
      </c>
      <c r="AE54" s="14">
        <f>IF($T54=Models!$E$44,IF($U54&lt;1,LOOKUP($A$3,Models!$D$7:$D$9,Models!$F$45:$F$47),IF(AND($U54&gt;=1,$U54&lt;=4),LOOKUP($A$3,Models!$D$7:$D$9,Models!$G$45:$G$47),IF(AND($U54&gt;=5,$U54&lt;=7),LOOKUP($A$3,Models!$D$7:$D$9,Models!$H$45:$H$47), IF($U54 &gt; 7,LOOKUP($A$3,Models!$D$7:$D$9,Models!$I$45:$I$47), 0)))), 0)</f>
        <v>0</v>
      </c>
      <c r="AF54" s="14">
        <f>IF($T54=Models!$E$49,IF($U54&lt;1,LOOKUP($A$3,Models!$D$7:$D$9,Models!$F$50:$F$52),IF(AND($U54&gt;=1,$U54&lt;=4),LOOKUP($A$3,Models!$D$7:$D$9,Models!$G$50:$G$52),IF(AND($U54&gt;=5,$U54&lt;=7),LOOKUP($A$3,Models!$D$7:$D$9,Models!$H$50:$H$52), IF($U54 &gt; 7,LOOKUP($A$3,Models!$D$7:$D$9,Models!$I$50:$I$52), 0)))), 0)</f>
        <v>0</v>
      </c>
      <c r="AG54" s="14">
        <f>IF($T54=Models!$E$54,IF($U54&lt;1,LOOKUP($A$3,Models!$D$7:$D$9,Models!$F$55:$F$57),IF(AND($U54&gt;=1,$U54&lt;=4),LOOKUP($A$3,Models!$D$7:$D$9,Models!$G$55:$G$57),IF(AND($U54&gt;=5,$U54&lt;=7),LOOKUP($A$3,Models!$D$7:$D$9,Models!$H$55:$H$57), IF($U54 &gt; 7,LOOKUP($A$3,Models!$D$7:$D$9,Models!$I$55:$I$57), 0)))), 0)</f>
        <v>0</v>
      </c>
      <c r="AH54" s="14">
        <f>IF($T54=Models!$E$59,IF($U54&lt;1,LOOKUP($A$3,Models!$D$7:$D$9,Models!$F$60:$F$62),IF(AND($U54&gt;=1,$U54&lt;=4),LOOKUP($A$3,Models!$D$7:$D$9,Models!$G$60:$G$62),IF(AND($U54&gt;=5,$U54&lt;=7),LOOKUP($A$3,Models!$D$7:$D$9,Models!$H$60:$H$62), IF($U54 &gt; 7,LOOKUP($A$3,Models!$D$7:$D$9,Models!$I$60:$I$62), 0)))), 0)</f>
        <v>0</v>
      </c>
    </row>
    <row r="55" spans="16:34">
      <c r="P55" s="6" t="e">
        <f ca="1">IF(LOOKUP(Beds!A88, Models!$A$4:$A$105, Models!$B$4:$B$105) = "QUEBEC 2", " ", IF(LOOKUP(Beds!A88, Models!$A$4:$A$105, Models!$B$4:$B$105) = "QUEBEC", " ", IF(Beds!B88 = 0, 0, YEAR(NOW())-IF(VALUE(LEFT(Beds!B88,2))&gt;80,CONCATENATE(19,LEFT(Beds!B88,2)),CONCATENATE(20,LEFT(Beds!B88,2))))))</f>
        <v>#N/A</v>
      </c>
      <c r="S55" s="7" t="str">
        <f>LEFT(Beds!A86,4)</f>
        <v/>
      </c>
      <c r="T55" t="str">
        <f>IF(S55 = "", " ", LOOKUP(S55,Models!$A$4:$A$99,Models!$B$4:$B$99))</f>
        <v xml:space="preserve"> </v>
      </c>
      <c r="U55" t="str">
        <f>Beds!C86</f>
        <v/>
      </c>
      <c r="W55">
        <f t="shared" si="0"/>
        <v>0</v>
      </c>
      <c r="X55" s="14">
        <f>IF($T55=Models!$E$6,IF($U55&lt;1,LOOKUP($A$3,Models!$D$7:$D$9,Models!$F$7:$F$9),IF(AND($U55&gt;=1,$U55&lt;=3),LOOKUP($A$3,Models!$D$7:$D$9,Models!$G$7:$G$9),IF(AND($U55&gt;=4,$U55&lt;=6),LOOKUP($A$3,Models!$D$7:$D$9,Models!$H$7:$H$9), IF(AND($U55&gt;=7,$U55&lt;=10),LOOKUP($A$3,Models!$D$7:$D$9,Models!$I$7:$I$9), IF($U55 &gt; 10,LOOKUP($A$3,Models!$D$7:$D$9,Models!$J$7:$J$9), 0))))), 0)</f>
        <v>0</v>
      </c>
      <c r="Y55" s="14">
        <f>IF($T55=Models!$E$11,IF($U55&lt;1,LOOKUP($A$3,Models!$D$7:$D$9,Models!$F$12:$F$14),IF(AND($U55&gt;=1,$U55&lt;=3),LOOKUP($A$3,Models!$D$7:$D$9,Models!$G$12:$G$14),IF(AND($U55&gt;=4,$U55&lt;=6),LOOKUP($A$3,Models!$D$7:$D$9,Models!$H$12:$H$14), IF(AND($U55&gt;=7,$U55&lt;=10),LOOKUP($A$3,Models!$D$7:$D$9,Models!$I$12:$I$14), IF($U55 &gt; 10,LOOKUP($A$3,Models!$D$7:$D$9,Models!$J$12:$J$14), 0))))), 0)</f>
        <v>0</v>
      </c>
      <c r="Z55" s="14">
        <f>IF($T55=Models!$E$16,IF($U55&lt;1,LOOKUP($A$3,Models!$D$7:$D$9,Models!$F$17:$F$19),IF(AND($U55&gt;=1,$U55&lt;=3),LOOKUP($A$3,Models!$D$7:$D$9,Models!$G$17:$G$19),IF(AND($U55&gt;=4,$U55&lt;=6),LOOKUP($A$3,Models!$D$7:$D$9,Models!$H$17:$H$19), IF(AND($U55&gt;=7,$U55&lt;=10),LOOKUP($A$3,Models!$D$7:$D$9,Models!$I$17:$I$19), IF($U55 &gt; 10,LOOKUP($A$3,Models!$D$7:$D$9,Models!$J$17:$J$19), 0))))), 0)</f>
        <v>0</v>
      </c>
      <c r="AA55" s="14">
        <f>IF($T55=Models!$E$21,IF($U55&lt;1,LOOKUP($A$3,Models!$D$7:$D$9,Models!$F$22:$F$24),IF(AND($U55&gt;=1,$U55&lt;=3),LOOKUP($A$3,Models!$D$7:$D$9,Models!$G$22:$G$24),IF(AND($U55&gt;=4,$U55&lt;=6),LOOKUP($A$3,Models!$D$7:$D$9,Models!$H$22:$H$24), IF(AND($U55&gt;=7,$U55&lt;=10),LOOKUP($A$3,Models!$D$7:$D$9,Models!$I$22:$I$24), IF($U55 &gt; 10,LOOKUP($A$3,Models!$D$7:$D$9,Models!$J$22:$J$24), 0))))), 0)</f>
        <v>0</v>
      </c>
      <c r="AB55" s="14">
        <f>IF($T55=Models!$E$26,IF($U55&lt;1,LOOKUP($A$3,Models!$D$7:$D$9,Models!$F$27:$F$29),IF(AND($U55&gt;=1,$U55&lt;=3),LOOKUP($A$3,Models!$D$7:$D$9,Models!$G$27:$G$29),IF(AND($U55&gt;=4,$U55&lt;=6),LOOKUP($A$3,Models!$D$7:$D$9,Models!$H$27:$H$29), IF(AND($U55&gt;=7,$U55&lt;=10),LOOKUP($A$3,Models!$D$7:$D$9,Models!$I$27:$I$29), IF($U55 &gt; 10,LOOKUP($A$3,Models!$D$7:$D$9,Models!$J$27:$J$29), 0))))), 0)</f>
        <v>0</v>
      </c>
      <c r="AC55" s="14">
        <f>IF($T55=Models!$E$31,IF($U55&lt;1,LOOKUP($A$3,Models!$D$7:$D$9,Models!$F$32:$F$34),IF(AND($U55&gt;=1,$U55&lt;=3),LOOKUP($A$3,Models!$D$7:$D$9,Models!$G$32:$G$34),IF(AND($U55&gt;=4,$U55&lt;=6),LOOKUP($A$3,Models!$D$7:$D$9,Models!$H$32:$H$34), IF(AND($U55&gt;=7,$U55&lt;=10),LOOKUP($A$3,Models!$D$7:$D$9,Models!$I$32:$I$34), IF($U55 &gt; 10,LOOKUP($A$3,Models!$D$7:$D$9,Models!$J$32:$J$34), 0))))), 0)</f>
        <v>0</v>
      </c>
      <c r="AD55" s="14">
        <f>IF($T55=Models!$E$39,IF($U55&lt;1,LOOKUP($A$3,Models!$D$7:$D$9,Models!$F$40:$F$42),IF(AND($U55&gt;=1,$U55&lt;=4),LOOKUP($A$3,Models!$D$7:$D$9,Models!$G$40:$G$42),IF(AND($U55&gt;=5,$U55&lt;=7),LOOKUP($A$3,Models!$D$7:$D$9,Models!$H$40:$H$42), IF($U55 &gt; 7,LOOKUP($A$3,Models!$D$7:$D$9,Models!$I$40:$I$42), 0)))), 0)</f>
        <v>0</v>
      </c>
      <c r="AE55" s="14">
        <f>IF($T55=Models!$E$44,IF($U55&lt;1,LOOKUP($A$3,Models!$D$7:$D$9,Models!$F$45:$F$47),IF(AND($U55&gt;=1,$U55&lt;=4),LOOKUP($A$3,Models!$D$7:$D$9,Models!$G$45:$G$47),IF(AND($U55&gt;=5,$U55&lt;=7),LOOKUP($A$3,Models!$D$7:$D$9,Models!$H$45:$H$47), IF($U55 &gt; 7,LOOKUP($A$3,Models!$D$7:$D$9,Models!$I$45:$I$47), 0)))), 0)</f>
        <v>0</v>
      </c>
      <c r="AF55" s="14">
        <f>IF($T55=Models!$E$49,IF($U55&lt;1,LOOKUP($A$3,Models!$D$7:$D$9,Models!$F$50:$F$52),IF(AND($U55&gt;=1,$U55&lt;=4),LOOKUP($A$3,Models!$D$7:$D$9,Models!$G$50:$G$52),IF(AND($U55&gt;=5,$U55&lt;=7),LOOKUP($A$3,Models!$D$7:$D$9,Models!$H$50:$H$52), IF($U55 &gt; 7,LOOKUP($A$3,Models!$D$7:$D$9,Models!$I$50:$I$52), 0)))), 0)</f>
        <v>0</v>
      </c>
      <c r="AG55" s="14">
        <f>IF($T55=Models!$E$54,IF($U55&lt;1,LOOKUP($A$3,Models!$D$7:$D$9,Models!$F$55:$F$57),IF(AND($U55&gt;=1,$U55&lt;=4),LOOKUP($A$3,Models!$D$7:$D$9,Models!$G$55:$G$57),IF(AND($U55&gt;=5,$U55&lt;=7),LOOKUP($A$3,Models!$D$7:$D$9,Models!$H$55:$H$57), IF($U55 &gt; 7,LOOKUP($A$3,Models!$D$7:$D$9,Models!$I$55:$I$57), 0)))), 0)</f>
        <v>0</v>
      </c>
      <c r="AH55" s="14">
        <f>IF($T55=Models!$E$59,IF($U55&lt;1,LOOKUP($A$3,Models!$D$7:$D$9,Models!$F$60:$F$62),IF(AND($U55&gt;=1,$U55&lt;=4),LOOKUP($A$3,Models!$D$7:$D$9,Models!$G$60:$G$62),IF(AND($U55&gt;=5,$U55&lt;=7),LOOKUP($A$3,Models!$D$7:$D$9,Models!$H$60:$H$62), IF($U55 &gt; 7,LOOKUP($A$3,Models!$D$7:$D$9,Models!$I$60:$I$62), 0)))), 0)</f>
        <v>0</v>
      </c>
    </row>
    <row r="56" spans="16:34">
      <c r="P56" s="6" t="e">
        <f ca="1">IF(LOOKUP(Beds!A89, Models!$A$4:$A$105, Models!$B$4:$B$105) = "QUEBEC 2", " ", IF(LOOKUP(Beds!A89, Models!$A$4:$A$105, Models!$B$4:$B$105) = "QUEBEC", " ", IF(Beds!B89 = 0, 0, YEAR(NOW())-IF(VALUE(LEFT(Beds!B89,2))&gt;80,CONCATENATE(19,LEFT(Beds!B89,2)),CONCATENATE(20,LEFT(Beds!B89,2))))))</f>
        <v>#N/A</v>
      </c>
      <c r="S56" s="7" t="str">
        <f>LEFT(Beds!A87,4)</f>
        <v/>
      </c>
      <c r="T56" t="str">
        <f>IF(S56 = "", " ", LOOKUP(S56,Models!$A$4:$A$99,Models!$B$4:$B$99))</f>
        <v xml:space="preserve"> </v>
      </c>
      <c r="U56" t="str">
        <f>Beds!C87</f>
        <v/>
      </c>
      <c r="W56">
        <f t="shared" si="0"/>
        <v>0</v>
      </c>
      <c r="X56" s="14">
        <f>IF($T56=Models!$E$6,IF($U56&lt;1,LOOKUP($A$3,Models!$D$7:$D$9,Models!$F$7:$F$9),IF(AND($U56&gt;=1,$U56&lt;=3),LOOKUP($A$3,Models!$D$7:$D$9,Models!$G$7:$G$9),IF(AND($U56&gt;=4,$U56&lt;=6),LOOKUP($A$3,Models!$D$7:$D$9,Models!$H$7:$H$9), IF(AND($U56&gt;=7,$U56&lt;=10),LOOKUP($A$3,Models!$D$7:$D$9,Models!$I$7:$I$9), IF($U56 &gt; 10,LOOKUP($A$3,Models!$D$7:$D$9,Models!$J$7:$J$9), 0))))), 0)</f>
        <v>0</v>
      </c>
      <c r="Y56" s="14">
        <f>IF($T56=Models!$E$11,IF($U56&lt;1,LOOKUP($A$3,Models!$D$7:$D$9,Models!$F$12:$F$14),IF(AND($U56&gt;=1,$U56&lt;=3),LOOKUP($A$3,Models!$D$7:$D$9,Models!$G$12:$G$14),IF(AND($U56&gt;=4,$U56&lt;=6),LOOKUP($A$3,Models!$D$7:$D$9,Models!$H$12:$H$14), IF(AND($U56&gt;=7,$U56&lt;=10),LOOKUP($A$3,Models!$D$7:$D$9,Models!$I$12:$I$14), IF($U56 &gt; 10,LOOKUP($A$3,Models!$D$7:$D$9,Models!$J$12:$J$14), 0))))), 0)</f>
        <v>0</v>
      </c>
      <c r="Z56" s="14">
        <f>IF($T56=Models!$E$16,IF($U56&lt;1,LOOKUP($A$3,Models!$D$7:$D$9,Models!$F$17:$F$19),IF(AND($U56&gt;=1,$U56&lt;=3),LOOKUP($A$3,Models!$D$7:$D$9,Models!$G$17:$G$19),IF(AND($U56&gt;=4,$U56&lt;=6),LOOKUP($A$3,Models!$D$7:$D$9,Models!$H$17:$H$19), IF(AND($U56&gt;=7,$U56&lt;=10),LOOKUP($A$3,Models!$D$7:$D$9,Models!$I$17:$I$19), IF($U56 &gt; 10,LOOKUP($A$3,Models!$D$7:$D$9,Models!$J$17:$J$19), 0))))), 0)</f>
        <v>0</v>
      </c>
      <c r="AA56" s="14">
        <f>IF($T56=Models!$E$21,IF($U56&lt;1,LOOKUP($A$3,Models!$D$7:$D$9,Models!$F$22:$F$24),IF(AND($U56&gt;=1,$U56&lt;=3),LOOKUP($A$3,Models!$D$7:$D$9,Models!$G$22:$G$24),IF(AND($U56&gt;=4,$U56&lt;=6),LOOKUP($A$3,Models!$D$7:$D$9,Models!$H$22:$H$24), IF(AND($U56&gt;=7,$U56&lt;=10),LOOKUP($A$3,Models!$D$7:$D$9,Models!$I$22:$I$24), IF($U56 &gt; 10,LOOKUP($A$3,Models!$D$7:$D$9,Models!$J$22:$J$24), 0))))), 0)</f>
        <v>0</v>
      </c>
      <c r="AB56" s="14">
        <f>IF($T56=Models!$E$26,IF($U56&lt;1,LOOKUP($A$3,Models!$D$7:$D$9,Models!$F$27:$F$29),IF(AND($U56&gt;=1,$U56&lt;=3),LOOKUP($A$3,Models!$D$7:$D$9,Models!$G$27:$G$29),IF(AND($U56&gt;=4,$U56&lt;=6),LOOKUP($A$3,Models!$D$7:$D$9,Models!$H$27:$H$29), IF(AND($U56&gt;=7,$U56&lt;=10),LOOKUP($A$3,Models!$D$7:$D$9,Models!$I$27:$I$29), IF($U56 &gt; 10,LOOKUP($A$3,Models!$D$7:$D$9,Models!$J$27:$J$29), 0))))), 0)</f>
        <v>0</v>
      </c>
      <c r="AC56" s="14">
        <f>IF($T56=Models!$E$31,IF($U56&lt;1,LOOKUP($A$3,Models!$D$7:$D$9,Models!$F$32:$F$34),IF(AND($U56&gt;=1,$U56&lt;=3),LOOKUP($A$3,Models!$D$7:$D$9,Models!$G$32:$G$34),IF(AND($U56&gt;=4,$U56&lt;=6),LOOKUP($A$3,Models!$D$7:$D$9,Models!$H$32:$H$34), IF(AND($U56&gt;=7,$U56&lt;=10),LOOKUP($A$3,Models!$D$7:$D$9,Models!$I$32:$I$34), IF($U56 &gt; 10,LOOKUP($A$3,Models!$D$7:$D$9,Models!$J$32:$J$34), 0))))), 0)</f>
        <v>0</v>
      </c>
      <c r="AD56" s="14">
        <f>IF($T56=Models!$E$39,IF($U56&lt;1,LOOKUP($A$3,Models!$D$7:$D$9,Models!$F$40:$F$42),IF(AND($U56&gt;=1,$U56&lt;=4),LOOKUP($A$3,Models!$D$7:$D$9,Models!$G$40:$G$42),IF(AND($U56&gt;=5,$U56&lt;=7),LOOKUP($A$3,Models!$D$7:$D$9,Models!$H$40:$H$42), IF($U56 &gt; 7,LOOKUP($A$3,Models!$D$7:$D$9,Models!$I$40:$I$42), 0)))), 0)</f>
        <v>0</v>
      </c>
      <c r="AE56" s="14">
        <f>IF($T56=Models!$E$44,IF($U56&lt;1,LOOKUP($A$3,Models!$D$7:$D$9,Models!$F$45:$F$47),IF(AND($U56&gt;=1,$U56&lt;=4),LOOKUP($A$3,Models!$D$7:$D$9,Models!$G$45:$G$47),IF(AND($U56&gt;=5,$U56&lt;=7),LOOKUP($A$3,Models!$D$7:$D$9,Models!$H$45:$H$47), IF($U56 &gt; 7,LOOKUP($A$3,Models!$D$7:$D$9,Models!$I$45:$I$47), 0)))), 0)</f>
        <v>0</v>
      </c>
      <c r="AF56" s="14">
        <f>IF($T56=Models!$E$49,IF($U56&lt;1,LOOKUP($A$3,Models!$D$7:$D$9,Models!$F$50:$F$52),IF(AND($U56&gt;=1,$U56&lt;=4),LOOKUP($A$3,Models!$D$7:$D$9,Models!$G$50:$G$52),IF(AND($U56&gt;=5,$U56&lt;=7),LOOKUP($A$3,Models!$D$7:$D$9,Models!$H$50:$H$52), IF($U56 &gt; 7,LOOKUP($A$3,Models!$D$7:$D$9,Models!$I$50:$I$52), 0)))), 0)</f>
        <v>0</v>
      </c>
      <c r="AG56" s="14">
        <f>IF($T56=Models!$E$54,IF($U56&lt;1,LOOKUP($A$3,Models!$D$7:$D$9,Models!$F$55:$F$57),IF(AND($U56&gt;=1,$U56&lt;=4),LOOKUP($A$3,Models!$D$7:$D$9,Models!$G$55:$G$57),IF(AND($U56&gt;=5,$U56&lt;=7),LOOKUP($A$3,Models!$D$7:$D$9,Models!$H$55:$H$57), IF($U56 &gt; 7,LOOKUP($A$3,Models!$D$7:$D$9,Models!$I$55:$I$57), 0)))), 0)</f>
        <v>0</v>
      </c>
      <c r="AH56" s="14">
        <f>IF($T56=Models!$E$59,IF($U56&lt;1,LOOKUP($A$3,Models!$D$7:$D$9,Models!$F$60:$F$62),IF(AND($U56&gt;=1,$U56&lt;=4),LOOKUP($A$3,Models!$D$7:$D$9,Models!$G$60:$G$62),IF(AND($U56&gt;=5,$U56&lt;=7),LOOKUP($A$3,Models!$D$7:$D$9,Models!$H$60:$H$62), IF($U56 &gt; 7,LOOKUP($A$3,Models!$D$7:$D$9,Models!$I$60:$I$62), 0)))), 0)</f>
        <v>0</v>
      </c>
    </row>
    <row r="57" spans="16:34">
      <c r="P57" s="6" t="e">
        <f ca="1">IF(LOOKUP(Beds!A90, Models!$A$4:$A$105, Models!$B$4:$B$105) = "QUEBEC 2", " ", IF(LOOKUP(Beds!A90, Models!$A$4:$A$105, Models!$B$4:$B$105) = "QUEBEC", " ", IF(Beds!B90 = 0, 0, YEAR(NOW())-IF(VALUE(LEFT(Beds!B90,2))&gt;80,CONCATENATE(19,LEFT(Beds!B90,2)),CONCATENATE(20,LEFT(Beds!B90,2))))))</f>
        <v>#N/A</v>
      </c>
      <c r="S57" s="7" t="str">
        <f>LEFT(Beds!A88,4)</f>
        <v/>
      </c>
      <c r="T57" t="str">
        <f>IF(S57 = "", " ", LOOKUP(S57,Models!$A$4:$A$99,Models!$B$4:$B$99))</f>
        <v xml:space="preserve"> </v>
      </c>
      <c r="U57" t="str">
        <f>Beds!C88</f>
        <v/>
      </c>
      <c r="W57">
        <f t="shared" si="0"/>
        <v>0</v>
      </c>
      <c r="X57" s="14">
        <f>IF($T57=Models!$E$6,IF($U57&lt;1,LOOKUP($A$3,Models!$D$7:$D$9,Models!$F$7:$F$9),IF(AND($U57&gt;=1,$U57&lt;=3),LOOKUP($A$3,Models!$D$7:$D$9,Models!$G$7:$G$9),IF(AND($U57&gt;=4,$U57&lt;=6),LOOKUP($A$3,Models!$D$7:$D$9,Models!$H$7:$H$9), IF(AND($U57&gt;=7,$U57&lt;=10),LOOKUP($A$3,Models!$D$7:$D$9,Models!$I$7:$I$9), IF($U57 &gt; 10,LOOKUP($A$3,Models!$D$7:$D$9,Models!$J$7:$J$9), 0))))), 0)</f>
        <v>0</v>
      </c>
      <c r="Y57" s="14">
        <f>IF($T57=Models!$E$11,IF($U57&lt;1,LOOKUP($A$3,Models!$D$7:$D$9,Models!$F$12:$F$14),IF(AND($U57&gt;=1,$U57&lt;=3),LOOKUP($A$3,Models!$D$7:$D$9,Models!$G$12:$G$14),IF(AND($U57&gt;=4,$U57&lt;=6),LOOKUP($A$3,Models!$D$7:$D$9,Models!$H$12:$H$14), IF(AND($U57&gt;=7,$U57&lt;=10),LOOKUP($A$3,Models!$D$7:$D$9,Models!$I$12:$I$14), IF($U57 &gt; 10,LOOKUP($A$3,Models!$D$7:$D$9,Models!$J$12:$J$14), 0))))), 0)</f>
        <v>0</v>
      </c>
      <c r="Z57" s="14">
        <f>IF($T57=Models!$E$16,IF($U57&lt;1,LOOKUP($A$3,Models!$D$7:$D$9,Models!$F$17:$F$19),IF(AND($U57&gt;=1,$U57&lt;=3),LOOKUP($A$3,Models!$D$7:$D$9,Models!$G$17:$G$19),IF(AND($U57&gt;=4,$U57&lt;=6),LOOKUP($A$3,Models!$D$7:$D$9,Models!$H$17:$H$19), IF(AND($U57&gt;=7,$U57&lt;=10),LOOKUP($A$3,Models!$D$7:$D$9,Models!$I$17:$I$19), IF($U57 &gt; 10,LOOKUP($A$3,Models!$D$7:$D$9,Models!$J$17:$J$19), 0))))), 0)</f>
        <v>0</v>
      </c>
      <c r="AA57" s="14">
        <f>IF($T57=Models!$E$21,IF($U57&lt;1,LOOKUP($A$3,Models!$D$7:$D$9,Models!$F$22:$F$24),IF(AND($U57&gt;=1,$U57&lt;=3),LOOKUP($A$3,Models!$D$7:$D$9,Models!$G$22:$G$24),IF(AND($U57&gt;=4,$U57&lt;=6),LOOKUP($A$3,Models!$D$7:$D$9,Models!$H$22:$H$24), IF(AND($U57&gt;=7,$U57&lt;=10),LOOKUP($A$3,Models!$D$7:$D$9,Models!$I$22:$I$24), IF($U57 &gt; 10,LOOKUP($A$3,Models!$D$7:$D$9,Models!$J$22:$J$24), 0))))), 0)</f>
        <v>0</v>
      </c>
      <c r="AB57" s="14">
        <f>IF($T57=Models!$E$26,IF($U57&lt;1,LOOKUP($A$3,Models!$D$7:$D$9,Models!$F$27:$F$29),IF(AND($U57&gt;=1,$U57&lt;=3),LOOKUP($A$3,Models!$D$7:$D$9,Models!$G$27:$G$29),IF(AND($U57&gt;=4,$U57&lt;=6),LOOKUP($A$3,Models!$D$7:$D$9,Models!$H$27:$H$29), IF(AND($U57&gt;=7,$U57&lt;=10),LOOKUP($A$3,Models!$D$7:$D$9,Models!$I$27:$I$29), IF($U57 &gt; 10,LOOKUP($A$3,Models!$D$7:$D$9,Models!$J$27:$J$29), 0))))), 0)</f>
        <v>0</v>
      </c>
      <c r="AC57" s="14">
        <f>IF($T57=Models!$E$31,IF($U57&lt;1,LOOKUP($A$3,Models!$D$7:$D$9,Models!$F$32:$F$34),IF(AND($U57&gt;=1,$U57&lt;=3),LOOKUP($A$3,Models!$D$7:$D$9,Models!$G$32:$G$34),IF(AND($U57&gt;=4,$U57&lt;=6),LOOKUP($A$3,Models!$D$7:$D$9,Models!$H$32:$H$34), IF(AND($U57&gt;=7,$U57&lt;=10),LOOKUP($A$3,Models!$D$7:$D$9,Models!$I$32:$I$34), IF($U57 &gt; 10,LOOKUP($A$3,Models!$D$7:$D$9,Models!$J$32:$J$34), 0))))), 0)</f>
        <v>0</v>
      </c>
      <c r="AD57" s="14">
        <f>IF($T57=Models!$E$39,IF($U57&lt;1,LOOKUP($A$3,Models!$D$7:$D$9,Models!$F$40:$F$42),IF(AND($U57&gt;=1,$U57&lt;=4),LOOKUP($A$3,Models!$D$7:$D$9,Models!$G$40:$G$42),IF(AND($U57&gt;=5,$U57&lt;=7),LOOKUP($A$3,Models!$D$7:$D$9,Models!$H$40:$H$42), IF($U57 &gt; 7,LOOKUP($A$3,Models!$D$7:$D$9,Models!$I$40:$I$42), 0)))), 0)</f>
        <v>0</v>
      </c>
      <c r="AE57" s="14">
        <f>IF($T57=Models!$E$44,IF($U57&lt;1,LOOKUP($A$3,Models!$D$7:$D$9,Models!$F$45:$F$47),IF(AND($U57&gt;=1,$U57&lt;=4),LOOKUP($A$3,Models!$D$7:$D$9,Models!$G$45:$G$47),IF(AND($U57&gt;=5,$U57&lt;=7),LOOKUP($A$3,Models!$D$7:$D$9,Models!$H$45:$H$47), IF($U57 &gt; 7,LOOKUP($A$3,Models!$D$7:$D$9,Models!$I$45:$I$47), 0)))), 0)</f>
        <v>0</v>
      </c>
      <c r="AF57" s="14">
        <f>IF($T57=Models!$E$49,IF($U57&lt;1,LOOKUP($A$3,Models!$D$7:$D$9,Models!$F$50:$F$52),IF(AND($U57&gt;=1,$U57&lt;=4),LOOKUP($A$3,Models!$D$7:$D$9,Models!$G$50:$G$52),IF(AND($U57&gt;=5,$U57&lt;=7),LOOKUP($A$3,Models!$D$7:$D$9,Models!$H$50:$H$52), IF($U57 &gt; 7,LOOKUP($A$3,Models!$D$7:$D$9,Models!$I$50:$I$52), 0)))), 0)</f>
        <v>0</v>
      </c>
      <c r="AG57" s="14">
        <f>IF($T57=Models!$E$54,IF($U57&lt;1,LOOKUP($A$3,Models!$D$7:$D$9,Models!$F$55:$F$57),IF(AND($U57&gt;=1,$U57&lt;=4),LOOKUP($A$3,Models!$D$7:$D$9,Models!$G$55:$G$57),IF(AND($U57&gt;=5,$U57&lt;=7),LOOKUP($A$3,Models!$D$7:$D$9,Models!$H$55:$H$57), IF($U57 &gt; 7,LOOKUP($A$3,Models!$D$7:$D$9,Models!$I$55:$I$57), 0)))), 0)</f>
        <v>0</v>
      </c>
      <c r="AH57" s="14">
        <f>IF($T57=Models!$E$59,IF($U57&lt;1,LOOKUP($A$3,Models!$D$7:$D$9,Models!$F$60:$F$62),IF(AND($U57&gt;=1,$U57&lt;=4),LOOKUP($A$3,Models!$D$7:$D$9,Models!$G$60:$G$62),IF(AND($U57&gt;=5,$U57&lt;=7),LOOKUP($A$3,Models!$D$7:$D$9,Models!$H$60:$H$62), IF($U57 &gt; 7,LOOKUP($A$3,Models!$D$7:$D$9,Models!$I$60:$I$62), 0)))), 0)</f>
        <v>0</v>
      </c>
    </row>
    <row r="58" spans="16:34">
      <c r="P58" s="6" t="e">
        <f ca="1">IF(LOOKUP(Beds!A91, Models!$A$4:$A$105, Models!$B$4:$B$105) = "QUEBEC 2", " ", IF(LOOKUP(Beds!A91, Models!$A$4:$A$105, Models!$B$4:$B$105) = "QUEBEC", " ", IF(Beds!B91 = 0, 0, YEAR(NOW())-IF(VALUE(LEFT(Beds!B91,2))&gt;80,CONCATENATE(19,LEFT(Beds!B91,2)),CONCATENATE(20,LEFT(Beds!B91,2))))))</f>
        <v>#N/A</v>
      </c>
      <c r="S58" s="7" t="str">
        <f>LEFT(Beds!A89,4)</f>
        <v/>
      </c>
      <c r="T58" t="str">
        <f>IF(S58 = "", " ", LOOKUP(S58,Models!$A$4:$A$99,Models!$B$4:$B$99))</f>
        <v xml:space="preserve"> </v>
      </c>
      <c r="U58" t="str">
        <f>Beds!C89</f>
        <v/>
      </c>
      <c r="W58">
        <f t="shared" si="0"/>
        <v>0</v>
      </c>
      <c r="X58" s="14">
        <f>IF($T58=Models!$E$6,IF($U58&lt;1,LOOKUP($A$3,Models!$D$7:$D$9,Models!$F$7:$F$9),IF(AND($U58&gt;=1,$U58&lt;=3),LOOKUP($A$3,Models!$D$7:$D$9,Models!$G$7:$G$9),IF(AND($U58&gt;=4,$U58&lt;=6),LOOKUP($A$3,Models!$D$7:$D$9,Models!$H$7:$H$9), IF(AND($U58&gt;=7,$U58&lt;=10),LOOKUP($A$3,Models!$D$7:$D$9,Models!$I$7:$I$9), IF($U58 &gt; 10,LOOKUP($A$3,Models!$D$7:$D$9,Models!$J$7:$J$9), 0))))), 0)</f>
        <v>0</v>
      </c>
      <c r="Y58" s="14">
        <f>IF($T58=Models!$E$11,IF($U58&lt;1,LOOKUP($A$3,Models!$D$7:$D$9,Models!$F$12:$F$14),IF(AND($U58&gt;=1,$U58&lt;=3),LOOKUP($A$3,Models!$D$7:$D$9,Models!$G$12:$G$14),IF(AND($U58&gt;=4,$U58&lt;=6),LOOKUP($A$3,Models!$D$7:$D$9,Models!$H$12:$H$14), IF(AND($U58&gt;=7,$U58&lt;=10),LOOKUP($A$3,Models!$D$7:$D$9,Models!$I$12:$I$14), IF($U58 &gt; 10,LOOKUP($A$3,Models!$D$7:$D$9,Models!$J$12:$J$14), 0))))), 0)</f>
        <v>0</v>
      </c>
      <c r="Z58" s="14">
        <f>IF($T58=Models!$E$16,IF($U58&lt;1,LOOKUP($A$3,Models!$D$7:$D$9,Models!$F$17:$F$19),IF(AND($U58&gt;=1,$U58&lt;=3),LOOKUP($A$3,Models!$D$7:$D$9,Models!$G$17:$G$19),IF(AND($U58&gt;=4,$U58&lt;=6),LOOKUP($A$3,Models!$D$7:$D$9,Models!$H$17:$H$19), IF(AND($U58&gt;=7,$U58&lt;=10),LOOKUP($A$3,Models!$D$7:$D$9,Models!$I$17:$I$19), IF($U58 &gt; 10,LOOKUP($A$3,Models!$D$7:$D$9,Models!$J$17:$J$19), 0))))), 0)</f>
        <v>0</v>
      </c>
      <c r="AA58" s="14">
        <f>IF($T58=Models!$E$21,IF($U58&lt;1,LOOKUP($A$3,Models!$D$7:$D$9,Models!$F$22:$F$24),IF(AND($U58&gt;=1,$U58&lt;=3),LOOKUP($A$3,Models!$D$7:$D$9,Models!$G$22:$G$24),IF(AND($U58&gt;=4,$U58&lt;=6),LOOKUP($A$3,Models!$D$7:$D$9,Models!$H$22:$H$24), IF(AND($U58&gt;=7,$U58&lt;=10),LOOKUP($A$3,Models!$D$7:$D$9,Models!$I$22:$I$24), IF($U58 &gt; 10,LOOKUP($A$3,Models!$D$7:$D$9,Models!$J$22:$J$24), 0))))), 0)</f>
        <v>0</v>
      </c>
      <c r="AB58" s="14">
        <f>IF($T58=Models!$E$26,IF($U58&lt;1,LOOKUP($A$3,Models!$D$7:$D$9,Models!$F$27:$F$29),IF(AND($U58&gt;=1,$U58&lt;=3),LOOKUP($A$3,Models!$D$7:$D$9,Models!$G$27:$G$29),IF(AND($U58&gt;=4,$U58&lt;=6),LOOKUP($A$3,Models!$D$7:$D$9,Models!$H$27:$H$29), IF(AND($U58&gt;=7,$U58&lt;=10),LOOKUP($A$3,Models!$D$7:$D$9,Models!$I$27:$I$29), IF($U58 &gt; 10,LOOKUP($A$3,Models!$D$7:$D$9,Models!$J$27:$J$29), 0))))), 0)</f>
        <v>0</v>
      </c>
      <c r="AC58" s="14">
        <f>IF($T58=Models!$E$31,IF($U58&lt;1,LOOKUP($A$3,Models!$D$7:$D$9,Models!$F$32:$F$34),IF(AND($U58&gt;=1,$U58&lt;=3),LOOKUP($A$3,Models!$D$7:$D$9,Models!$G$32:$G$34),IF(AND($U58&gt;=4,$U58&lt;=6),LOOKUP($A$3,Models!$D$7:$D$9,Models!$H$32:$H$34), IF(AND($U58&gt;=7,$U58&lt;=10),LOOKUP($A$3,Models!$D$7:$D$9,Models!$I$32:$I$34), IF($U58 &gt; 10,LOOKUP($A$3,Models!$D$7:$D$9,Models!$J$32:$J$34), 0))))), 0)</f>
        <v>0</v>
      </c>
      <c r="AD58" s="14">
        <f>IF($T58=Models!$E$39,IF($U58&lt;1,LOOKUP($A$3,Models!$D$7:$D$9,Models!$F$40:$F$42),IF(AND($U58&gt;=1,$U58&lt;=4),LOOKUP($A$3,Models!$D$7:$D$9,Models!$G$40:$G$42),IF(AND($U58&gt;=5,$U58&lt;=7),LOOKUP($A$3,Models!$D$7:$D$9,Models!$H$40:$H$42), IF($U58 &gt; 7,LOOKUP($A$3,Models!$D$7:$D$9,Models!$I$40:$I$42), 0)))), 0)</f>
        <v>0</v>
      </c>
      <c r="AE58" s="14">
        <f>IF($T58=Models!$E$44,IF($U58&lt;1,LOOKUP($A$3,Models!$D$7:$D$9,Models!$F$45:$F$47),IF(AND($U58&gt;=1,$U58&lt;=4),LOOKUP($A$3,Models!$D$7:$D$9,Models!$G$45:$G$47),IF(AND($U58&gt;=5,$U58&lt;=7),LOOKUP($A$3,Models!$D$7:$D$9,Models!$H$45:$H$47), IF($U58 &gt; 7,LOOKUP($A$3,Models!$D$7:$D$9,Models!$I$45:$I$47), 0)))), 0)</f>
        <v>0</v>
      </c>
      <c r="AF58" s="14">
        <f>IF($T58=Models!$E$49,IF($U58&lt;1,LOOKUP($A$3,Models!$D$7:$D$9,Models!$F$50:$F$52),IF(AND($U58&gt;=1,$U58&lt;=4),LOOKUP($A$3,Models!$D$7:$D$9,Models!$G$50:$G$52),IF(AND($U58&gt;=5,$U58&lt;=7),LOOKUP($A$3,Models!$D$7:$D$9,Models!$H$50:$H$52), IF($U58 &gt; 7,LOOKUP($A$3,Models!$D$7:$D$9,Models!$I$50:$I$52), 0)))), 0)</f>
        <v>0</v>
      </c>
      <c r="AG58" s="14">
        <f>IF($T58=Models!$E$54,IF($U58&lt;1,LOOKUP($A$3,Models!$D$7:$D$9,Models!$F$55:$F$57),IF(AND($U58&gt;=1,$U58&lt;=4),LOOKUP($A$3,Models!$D$7:$D$9,Models!$G$55:$G$57),IF(AND($U58&gt;=5,$U58&lt;=7),LOOKUP($A$3,Models!$D$7:$D$9,Models!$H$55:$H$57), IF($U58 &gt; 7,LOOKUP($A$3,Models!$D$7:$D$9,Models!$I$55:$I$57), 0)))), 0)</f>
        <v>0</v>
      </c>
      <c r="AH58" s="14">
        <f>IF($T58=Models!$E$59,IF($U58&lt;1,LOOKUP($A$3,Models!$D$7:$D$9,Models!$F$60:$F$62),IF(AND($U58&gt;=1,$U58&lt;=4),LOOKUP($A$3,Models!$D$7:$D$9,Models!$G$60:$G$62),IF(AND($U58&gt;=5,$U58&lt;=7),LOOKUP($A$3,Models!$D$7:$D$9,Models!$H$60:$H$62), IF($U58 &gt; 7,LOOKUP($A$3,Models!$D$7:$D$9,Models!$I$60:$I$62), 0)))), 0)</f>
        <v>0</v>
      </c>
    </row>
    <row r="59" spans="16:34">
      <c r="P59" s="6" t="e">
        <f ca="1">IF(LOOKUP(Beds!A92, Models!$A$4:$A$105, Models!$B$4:$B$105) = "QUEBEC 2", " ", IF(LOOKUP(Beds!A92, Models!$A$4:$A$105, Models!$B$4:$B$105) = "QUEBEC", " ", IF(Beds!B92 = 0, 0, YEAR(NOW())-IF(VALUE(LEFT(Beds!B92,2))&gt;80,CONCATENATE(19,LEFT(Beds!B92,2)),CONCATENATE(20,LEFT(Beds!B92,2))))))</f>
        <v>#N/A</v>
      </c>
      <c r="S59" s="7" t="str">
        <f>LEFT(Beds!A90,4)</f>
        <v/>
      </c>
      <c r="T59" t="str">
        <f>IF(S59 = "", " ", LOOKUP(S59,Models!$A$4:$A$99,Models!$B$4:$B$99))</f>
        <v xml:space="preserve"> </v>
      </c>
      <c r="U59" t="str">
        <f>Beds!C90</f>
        <v/>
      </c>
      <c r="W59">
        <f t="shared" si="0"/>
        <v>0</v>
      </c>
      <c r="X59" s="14">
        <f>IF($T59=Models!$E$6,IF($U59&lt;1,LOOKUP($A$3,Models!$D$7:$D$9,Models!$F$7:$F$9),IF(AND($U59&gt;=1,$U59&lt;=3),LOOKUP($A$3,Models!$D$7:$D$9,Models!$G$7:$G$9),IF(AND($U59&gt;=4,$U59&lt;=6),LOOKUP($A$3,Models!$D$7:$D$9,Models!$H$7:$H$9), IF(AND($U59&gt;=7,$U59&lt;=10),LOOKUP($A$3,Models!$D$7:$D$9,Models!$I$7:$I$9), IF($U59 &gt; 10,LOOKUP($A$3,Models!$D$7:$D$9,Models!$J$7:$J$9), 0))))), 0)</f>
        <v>0</v>
      </c>
      <c r="Y59" s="14">
        <f>IF($T59=Models!$E$11,IF($U59&lt;1,LOOKUP($A$3,Models!$D$7:$D$9,Models!$F$12:$F$14),IF(AND($U59&gt;=1,$U59&lt;=3),LOOKUP($A$3,Models!$D$7:$D$9,Models!$G$12:$G$14),IF(AND($U59&gt;=4,$U59&lt;=6),LOOKUP($A$3,Models!$D$7:$D$9,Models!$H$12:$H$14), IF(AND($U59&gt;=7,$U59&lt;=10),LOOKUP($A$3,Models!$D$7:$D$9,Models!$I$12:$I$14), IF($U59 &gt; 10,LOOKUP($A$3,Models!$D$7:$D$9,Models!$J$12:$J$14), 0))))), 0)</f>
        <v>0</v>
      </c>
      <c r="Z59" s="14">
        <f>IF($T59=Models!$E$16,IF($U59&lt;1,LOOKUP($A$3,Models!$D$7:$D$9,Models!$F$17:$F$19),IF(AND($U59&gt;=1,$U59&lt;=3),LOOKUP($A$3,Models!$D$7:$D$9,Models!$G$17:$G$19),IF(AND($U59&gt;=4,$U59&lt;=6),LOOKUP($A$3,Models!$D$7:$D$9,Models!$H$17:$H$19), IF(AND($U59&gt;=7,$U59&lt;=10),LOOKUP($A$3,Models!$D$7:$D$9,Models!$I$17:$I$19), IF($U59 &gt; 10,LOOKUP($A$3,Models!$D$7:$D$9,Models!$J$17:$J$19), 0))))), 0)</f>
        <v>0</v>
      </c>
      <c r="AA59" s="14">
        <f>IF($T59=Models!$E$21,IF($U59&lt;1,LOOKUP($A$3,Models!$D$7:$D$9,Models!$F$22:$F$24),IF(AND($U59&gt;=1,$U59&lt;=3),LOOKUP($A$3,Models!$D$7:$D$9,Models!$G$22:$G$24),IF(AND($U59&gt;=4,$U59&lt;=6),LOOKUP($A$3,Models!$D$7:$D$9,Models!$H$22:$H$24), IF(AND($U59&gt;=7,$U59&lt;=10),LOOKUP($A$3,Models!$D$7:$D$9,Models!$I$22:$I$24), IF($U59 &gt; 10,LOOKUP($A$3,Models!$D$7:$D$9,Models!$J$22:$J$24), 0))))), 0)</f>
        <v>0</v>
      </c>
      <c r="AB59" s="14">
        <f>IF($T59=Models!$E$26,IF($U59&lt;1,LOOKUP($A$3,Models!$D$7:$D$9,Models!$F$27:$F$29),IF(AND($U59&gt;=1,$U59&lt;=3),LOOKUP($A$3,Models!$D$7:$D$9,Models!$G$27:$G$29),IF(AND($U59&gt;=4,$U59&lt;=6),LOOKUP($A$3,Models!$D$7:$D$9,Models!$H$27:$H$29), IF(AND($U59&gt;=7,$U59&lt;=10),LOOKUP($A$3,Models!$D$7:$D$9,Models!$I$27:$I$29), IF($U59 &gt; 10,LOOKUP($A$3,Models!$D$7:$D$9,Models!$J$27:$J$29), 0))))), 0)</f>
        <v>0</v>
      </c>
      <c r="AC59" s="14">
        <f>IF($T59=Models!$E$31,IF($U59&lt;1,LOOKUP($A$3,Models!$D$7:$D$9,Models!$F$32:$F$34),IF(AND($U59&gt;=1,$U59&lt;=3),LOOKUP($A$3,Models!$D$7:$D$9,Models!$G$32:$G$34),IF(AND($U59&gt;=4,$U59&lt;=6),LOOKUP($A$3,Models!$D$7:$D$9,Models!$H$32:$H$34), IF(AND($U59&gt;=7,$U59&lt;=10),LOOKUP($A$3,Models!$D$7:$D$9,Models!$I$32:$I$34), IF($U59 &gt; 10,LOOKUP($A$3,Models!$D$7:$D$9,Models!$J$32:$J$34), 0))))), 0)</f>
        <v>0</v>
      </c>
      <c r="AD59" s="14">
        <f>IF($T59=Models!$E$39,IF($U59&lt;1,LOOKUP($A$3,Models!$D$7:$D$9,Models!$F$40:$F$42),IF(AND($U59&gt;=1,$U59&lt;=4),LOOKUP($A$3,Models!$D$7:$D$9,Models!$G$40:$G$42),IF(AND($U59&gt;=5,$U59&lt;=7),LOOKUP($A$3,Models!$D$7:$D$9,Models!$H$40:$H$42), IF($U59 &gt; 7,LOOKUP($A$3,Models!$D$7:$D$9,Models!$I$40:$I$42), 0)))), 0)</f>
        <v>0</v>
      </c>
      <c r="AE59" s="14">
        <f>IF($T59=Models!$E$44,IF($U59&lt;1,LOOKUP($A$3,Models!$D$7:$D$9,Models!$F$45:$F$47),IF(AND($U59&gt;=1,$U59&lt;=4),LOOKUP($A$3,Models!$D$7:$D$9,Models!$G$45:$G$47),IF(AND($U59&gt;=5,$U59&lt;=7),LOOKUP($A$3,Models!$D$7:$D$9,Models!$H$45:$H$47), IF($U59 &gt; 7,LOOKUP($A$3,Models!$D$7:$D$9,Models!$I$45:$I$47), 0)))), 0)</f>
        <v>0</v>
      </c>
      <c r="AF59" s="14">
        <f>IF($T59=Models!$E$49,IF($U59&lt;1,LOOKUP($A$3,Models!$D$7:$D$9,Models!$F$50:$F$52),IF(AND($U59&gt;=1,$U59&lt;=4),LOOKUP($A$3,Models!$D$7:$D$9,Models!$G$50:$G$52),IF(AND($U59&gt;=5,$U59&lt;=7),LOOKUP($A$3,Models!$D$7:$D$9,Models!$H$50:$H$52), IF($U59 &gt; 7,LOOKUP($A$3,Models!$D$7:$D$9,Models!$I$50:$I$52), 0)))), 0)</f>
        <v>0</v>
      </c>
      <c r="AG59" s="14">
        <f>IF($T59=Models!$E$54,IF($U59&lt;1,LOOKUP($A$3,Models!$D$7:$D$9,Models!$F$55:$F$57),IF(AND($U59&gt;=1,$U59&lt;=4),LOOKUP($A$3,Models!$D$7:$D$9,Models!$G$55:$G$57),IF(AND($U59&gt;=5,$U59&lt;=7),LOOKUP($A$3,Models!$D$7:$D$9,Models!$H$55:$H$57), IF($U59 &gt; 7,LOOKUP($A$3,Models!$D$7:$D$9,Models!$I$55:$I$57), 0)))), 0)</f>
        <v>0</v>
      </c>
      <c r="AH59" s="14">
        <f>IF($T59=Models!$E$59,IF($U59&lt;1,LOOKUP($A$3,Models!$D$7:$D$9,Models!$F$60:$F$62),IF(AND($U59&gt;=1,$U59&lt;=4),LOOKUP($A$3,Models!$D$7:$D$9,Models!$G$60:$G$62),IF(AND($U59&gt;=5,$U59&lt;=7),LOOKUP($A$3,Models!$D$7:$D$9,Models!$H$60:$H$62), IF($U59 &gt; 7,LOOKUP($A$3,Models!$D$7:$D$9,Models!$I$60:$I$62), 0)))), 0)</f>
        <v>0</v>
      </c>
    </row>
    <row r="60" spans="16:34">
      <c r="P60" s="6" t="e">
        <f ca="1">IF(LOOKUP(Beds!A93, Models!$A$4:$A$105, Models!$B$4:$B$105) = "QUEBEC 2", " ", IF(LOOKUP(Beds!A93, Models!$A$4:$A$105, Models!$B$4:$B$105) = "QUEBEC", " ", IF(Beds!B93 = 0, 0, YEAR(NOW())-IF(VALUE(LEFT(Beds!B93,2))&gt;80,CONCATENATE(19,LEFT(Beds!B93,2)),CONCATENATE(20,LEFT(Beds!B93,2))))))</f>
        <v>#N/A</v>
      </c>
      <c r="S60" s="7" t="str">
        <f>LEFT(Beds!A91,4)</f>
        <v/>
      </c>
      <c r="T60" t="str">
        <f>IF(S60 = "", " ", LOOKUP(S60,Models!$A$4:$A$99,Models!$B$4:$B$99))</f>
        <v xml:space="preserve"> </v>
      </c>
      <c r="U60" t="str">
        <f>Beds!C91</f>
        <v/>
      </c>
      <c r="W60">
        <f t="shared" si="0"/>
        <v>0</v>
      </c>
      <c r="X60" s="14">
        <f>IF($T60=Models!$E$6,IF($U60&lt;1,LOOKUP($A$3,Models!$D$7:$D$9,Models!$F$7:$F$9),IF(AND($U60&gt;=1,$U60&lt;=3),LOOKUP($A$3,Models!$D$7:$D$9,Models!$G$7:$G$9),IF(AND($U60&gt;=4,$U60&lt;=6),LOOKUP($A$3,Models!$D$7:$D$9,Models!$H$7:$H$9), IF(AND($U60&gt;=7,$U60&lt;=10),LOOKUP($A$3,Models!$D$7:$D$9,Models!$I$7:$I$9), IF($U60 &gt; 10,LOOKUP($A$3,Models!$D$7:$D$9,Models!$J$7:$J$9), 0))))), 0)</f>
        <v>0</v>
      </c>
      <c r="Y60" s="14">
        <f>IF($T60=Models!$E$11,IF($U60&lt;1,LOOKUP($A$3,Models!$D$7:$D$9,Models!$F$12:$F$14),IF(AND($U60&gt;=1,$U60&lt;=3),LOOKUP($A$3,Models!$D$7:$D$9,Models!$G$12:$G$14),IF(AND($U60&gt;=4,$U60&lt;=6),LOOKUP($A$3,Models!$D$7:$D$9,Models!$H$12:$H$14), IF(AND($U60&gt;=7,$U60&lt;=10),LOOKUP($A$3,Models!$D$7:$D$9,Models!$I$12:$I$14), IF($U60 &gt; 10,LOOKUP($A$3,Models!$D$7:$D$9,Models!$J$12:$J$14), 0))))), 0)</f>
        <v>0</v>
      </c>
      <c r="Z60" s="14">
        <f>IF($T60=Models!$E$16,IF($U60&lt;1,LOOKUP($A$3,Models!$D$7:$D$9,Models!$F$17:$F$19),IF(AND($U60&gt;=1,$U60&lt;=3),LOOKUP($A$3,Models!$D$7:$D$9,Models!$G$17:$G$19),IF(AND($U60&gt;=4,$U60&lt;=6),LOOKUP($A$3,Models!$D$7:$D$9,Models!$H$17:$H$19), IF(AND($U60&gt;=7,$U60&lt;=10),LOOKUP($A$3,Models!$D$7:$D$9,Models!$I$17:$I$19), IF($U60 &gt; 10,LOOKUP($A$3,Models!$D$7:$D$9,Models!$J$17:$J$19), 0))))), 0)</f>
        <v>0</v>
      </c>
      <c r="AA60" s="14">
        <f>IF($T60=Models!$E$21,IF($U60&lt;1,LOOKUP($A$3,Models!$D$7:$D$9,Models!$F$22:$F$24),IF(AND($U60&gt;=1,$U60&lt;=3),LOOKUP($A$3,Models!$D$7:$D$9,Models!$G$22:$G$24),IF(AND($U60&gt;=4,$U60&lt;=6),LOOKUP($A$3,Models!$D$7:$D$9,Models!$H$22:$H$24), IF(AND($U60&gt;=7,$U60&lt;=10),LOOKUP($A$3,Models!$D$7:$D$9,Models!$I$22:$I$24), IF($U60 &gt; 10,LOOKUP($A$3,Models!$D$7:$D$9,Models!$J$22:$J$24), 0))))), 0)</f>
        <v>0</v>
      </c>
      <c r="AB60" s="14">
        <f>IF($T60=Models!$E$26,IF($U60&lt;1,LOOKUP($A$3,Models!$D$7:$D$9,Models!$F$27:$F$29),IF(AND($U60&gt;=1,$U60&lt;=3),LOOKUP($A$3,Models!$D$7:$D$9,Models!$G$27:$G$29),IF(AND($U60&gt;=4,$U60&lt;=6),LOOKUP($A$3,Models!$D$7:$D$9,Models!$H$27:$H$29), IF(AND($U60&gt;=7,$U60&lt;=10),LOOKUP($A$3,Models!$D$7:$D$9,Models!$I$27:$I$29), IF($U60 &gt; 10,LOOKUP($A$3,Models!$D$7:$D$9,Models!$J$27:$J$29), 0))))), 0)</f>
        <v>0</v>
      </c>
      <c r="AC60" s="14">
        <f>IF($T60=Models!$E$31,IF($U60&lt;1,LOOKUP($A$3,Models!$D$7:$D$9,Models!$F$32:$F$34),IF(AND($U60&gt;=1,$U60&lt;=3),LOOKUP($A$3,Models!$D$7:$D$9,Models!$G$32:$G$34),IF(AND($U60&gt;=4,$U60&lt;=6),LOOKUP($A$3,Models!$D$7:$D$9,Models!$H$32:$H$34), IF(AND($U60&gt;=7,$U60&lt;=10),LOOKUP($A$3,Models!$D$7:$D$9,Models!$I$32:$I$34), IF($U60 &gt; 10,LOOKUP($A$3,Models!$D$7:$D$9,Models!$J$32:$J$34), 0))))), 0)</f>
        <v>0</v>
      </c>
      <c r="AD60" s="14">
        <f>IF($T60=Models!$E$39,IF($U60&lt;1,LOOKUP($A$3,Models!$D$7:$D$9,Models!$F$40:$F$42),IF(AND($U60&gt;=1,$U60&lt;=4),LOOKUP($A$3,Models!$D$7:$D$9,Models!$G$40:$G$42),IF(AND($U60&gt;=5,$U60&lt;=7),LOOKUP($A$3,Models!$D$7:$D$9,Models!$H$40:$H$42), IF($U60 &gt; 7,LOOKUP($A$3,Models!$D$7:$D$9,Models!$I$40:$I$42), 0)))), 0)</f>
        <v>0</v>
      </c>
      <c r="AE60" s="14">
        <f>IF($T60=Models!$E$44,IF($U60&lt;1,LOOKUP($A$3,Models!$D$7:$D$9,Models!$F$45:$F$47),IF(AND($U60&gt;=1,$U60&lt;=4),LOOKUP($A$3,Models!$D$7:$D$9,Models!$G$45:$G$47),IF(AND($U60&gt;=5,$U60&lt;=7),LOOKUP($A$3,Models!$D$7:$D$9,Models!$H$45:$H$47), IF($U60 &gt; 7,LOOKUP($A$3,Models!$D$7:$D$9,Models!$I$45:$I$47), 0)))), 0)</f>
        <v>0</v>
      </c>
      <c r="AF60" s="14">
        <f>IF($T60=Models!$E$49,IF($U60&lt;1,LOOKUP($A$3,Models!$D$7:$D$9,Models!$F$50:$F$52),IF(AND($U60&gt;=1,$U60&lt;=4),LOOKUP($A$3,Models!$D$7:$D$9,Models!$G$50:$G$52),IF(AND($U60&gt;=5,$U60&lt;=7),LOOKUP($A$3,Models!$D$7:$D$9,Models!$H$50:$H$52), IF($U60 &gt; 7,LOOKUP($A$3,Models!$D$7:$D$9,Models!$I$50:$I$52), 0)))), 0)</f>
        <v>0</v>
      </c>
      <c r="AG60" s="14">
        <f>IF($T60=Models!$E$54,IF($U60&lt;1,LOOKUP($A$3,Models!$D$7:$D$9,Models!$F$55:$F$57),IF(AND($U60&gt;=1,$U60&lt;=4),LOOKUP($A$3,Models!$D$7:$D$9,Models!$G$55:$G$57),IF(AND($U60&gt;=5,$U60&lt;=7),LOOKUP($A$3,Models!$D$7:$D$9,Models!$H$55:$H$57), IF($U60 &gt; 7,LOOKUP($A$3,Models!$D$7:$D$9,Models!$I$55:$I$57), 0)))), 0)</f>
        <v>0</v>
      </c>
      <c r="AH60" s="14">
        <f>IF($T60=Models!$E$59,IF($U60&lt;1,LOOKUP($A$3,Models!$D$7:$D$9,Models!$F$60:$F$62),IF(AND($U60&gt;=1,$U60&lt;=4),LOOKUP($A$3,Models!$D$7:$D$9,Models!$G$60:$G$62),IF(AND($U60&gt;=5,$U60&lt;=7),LOOKUP($A$3,Models!$D$7:$D$9,Models!$H$60:$H$62), IF($U60 &gt; 7,LOOKUP($A$3,Models!$D$7:$D$9,Models!$I$60:$I$62), 0)))), 0)</f>
        <v>0</v>
      </c>
    </row>
    <row r="61" spans="16:34">
      <c r="P61" s="6" t="e">
        <f ca="1">IF(LOOKUP(Beds!A94, Models!$A$4:$A$105, Models!$B$4:$B$105) = "QUEBEC 2", " ", IF(LOOKUP(Beds!A94, Models!$A$4:$A$105, Models!$B$4:$B$105) = "QUEBEC", " ", IF(Beds!B94 = 0, 0, YEAR(NOW())-IF(VALUE(LEFT(Beds!B94,2))&gt;80,CONCATENATE(19,LEFT(Beds!B94,2)),CONCATENATE(20,LEFT(Beds!B94,2))))))</f>
        <v>#N/A</v>
      </c>
      <c r="S61" s="7" t="str">
        <f>LEFT(Beds!A92,4)</f>
        <v/>
      </c>
      <c r="T61" t="str">
        <f>IF(S61 = "", " ", LOOKUP(S61,Models!$A$4:$A$99,Models!$B$4:$B$99))</f>
        <v xml:space="preserve"> </v>
      </c>
      <c r="U61" t="str">
        <f>Beds!C92</f>
        <v/>
      </c>
      <c r="W61">
        <f t="shared" si="0"/>
        <v>0</v>
      </c>
      <c r="X61" s="14">
        <f>IF($T61=Models!$E$6,IF($U61&lt;1,LOOKUP($A$3,Models!$D$7:$D$9,Models!$F$7:$F$9),IF(AND($U61&gt;=1,$U61&lt;=3),LOOKUP($A$3,Models!$D$7:$D$9,Models!$G$7:$G$9),IF(AND($U61&gt;=4,$U61&lt;=6),LOOKUP($A$3,Models!$D$7:$D$9,Models!$H$7:$H$9), IF(AND($U61&gt;=7,$U61&lt;=10),LOOKUP($A$3,Models!$D$7:$D$9,Models!$I$7:$I$9), IF($U61 &gt; 10,LOOKUP($A$3,Models!$D$7:$D$9,Models!$J$7:$J$9), 0))))), 0)</f>
        <v>0</v>
      </c>
      <c r="Y61" s="14">
        <f>IF($T61=Models!$E$11,IF($U61&lt;1,LOOKUP($A$3,Models!$D$7:$D$9,Models!$F$12:$F$14),IF(AND($U61&gt;=1,$U61&lt;=3),LOOKUP($A$3,Models!$D$7:$D$9,Models!$G$12:$G$14),IF(AND($U61&gt;=4,$U61&lt;=6),LOOKUP($A$3,Models!$D$7:$D$9,Models!$H$12:$H$14), IF(AND($U61&gt;=7,$U61&lt;=10),LOOKUP($A$3,Models!$D$7:$D$9,Models!$I$12:$I$14), IF($U61 &gt; 10,LOOKUP($A$3,Models!$D$7:$D$9,Models!$J$12:$J$14), 0))))), 0)</f>
        <v>0</v>
      </c>
      <c r="Z61" s="14">
        <f>IF($T61=Models!$E$16,IF($U61&lt;1,LOOKUP($A$3,Models!$D$7:$D$9,Models!$F$17:$F$19),IF(AND($U61&gt;=1,$U61&lt;=3),LOOKUP($A$3,Models!$D$7:$D$9,Models!$G$17:$G$19),IF(AND($U61&gt;=4,$U61&lt;=6),LOOKUP($A$3,Models!$D$7:$D$9,Models!$H$17:$H$19), IF(AND($U61&gt;=7,$U61&lt;=10),LOOKUP($A$3,Models!$D$7:$D$9,Models!$I$17:$I$19), IF($U61 &gt; 10,LOOKUP($A$3,Models!$D$7:$D$9,Models!$J$17:$J$19), 0))))), 0)</f>
        <v>0</v>
      </c>
      <c r="AA61" s="14">
        <f>IF($T61=Models!$E$21,IF($U61&lt;1,LOOKUP($A$3,Models!$D$7:$D$9,Models!$F$22:$F$24),IF(AND($U61&gt;=1,$U61&lt;=3),LOOKUP($A$3,Models!$D$7:$D$9,Models!$G$22:$G$24),IF(AND($U61&gt;=4,$U61&lt;=6),LOOKUP($A$3,Models!$D$7:$D$9,Models!$H$22:$H$24), IF(AND($U61&gt;=7,$U61&lt;=10),LOOKUP($A$3,Models!$D$7:$D$9,Models!$I$22:$I$24), IF($U61 &gt; 10,LOOKUP($A$3,Models!$D$7:$D$9,Models!$J$22:$J$24), 0))))), 0)</f>
        <v>0</v>
      </c>
      <c r="AB61" s="14">
        <f>IF($T61=Models!$E$26,IF($U61&lt;1,LOOKUP($A$3,Models!$D$7:$D$9,Models!$F$27:$F$29),IF(AND($U61&gt;=1,$U61&lt;=3),LOOKUP($A$3,Models!$D$7:$D$9,Models!$G$27:$G$29),IF(AND($U61&gt;=4,$U61&lt;=6),LOOKUP($A$3,Models!$D$7:$D$9,Models!$H$27:$H$29), IF(AND($U61&gt;=7,$U61&lt;=10),LOOKUP($A$3,Models!$D$7:$D$9,Models!$I$27:$I$29), IF($U61 &gt; 10,LOOKUP($A$3,Models!$D$7:$D$9,Models!$J$27:$J$29), 0))))), 0)</f>
        <v>0</v>
      </c>
      <c r="AC61" s="14">
        <f>IF($T61=Models!$E$31,IF($U61&lt;1,LOOKUP($A$3,Models!$D$7:$D$9,Models!$F$32:$F$34),IF(AND($U61&gt;=1,$U61&lt;=3),LOOKUP($A$3,Models!$D$7:$D$9,Models!$G$32:$G$34),IF(AND($U61&gt;=4,$U61&lt;=6),LOOKUP($A$3,Models!$D$7:$D$9,Models!$H$32:$H$34), IF(AND($U61&gt;=7,$U61&lt;=10),LOOKUP($A$3,Models!$D$7:$D$9,Models!$I$32:$I$34), IF($U61 &gt; 10,LOOKUP($A$3,Models!$D$7:$D$9,Models!$J$32:$J$34), 0))))), 0)</f>
        <v>0</v>
      </c>
      <c r="AD61" s="14">
        <f>IF($T61=Models!$E$39,IF($U61&lt;1,LOOKUP($A$3,Models!$D$7:$D$9,Models!$F$40:$F$42),IF(AND($U61&gt;=1,$U61&lt;=4),LOOKUP($A$3,Models!$D$7:$D$9,Models!$G$40:$G$42),IF(AND($U61&gt;=5,$U61&lt;=7),LOOKUP($A$3,Models!$D$7:$D$9,Models!$H$40:$H$42), IF($U61 &gt; 7,LOOKUP($A$3,Models!$D$7:$D$9,Models!$I$40:$I$42), 0)))), 0)</f>
        <v>0</v>
      </c>
      <c r="AE61" s="14">
        <f>IF($T61=Models!$E$44,IF($U61&lt;1,LOOKUP($A$3,Models!$D$7:$D$9,Models!$F$45:$F$47),IF(AND($U61&gt;=1,$U61&lt;=4),LOOKUP($A$3,Models!$D$7:$D$9,Models!$G$45:$G$47),IF(AND($U61&gt;=5,$U61&lt;=7),LOOKUP($A$3,Models!$D$7:$D$9,Models!$H$45:$H$47), IF($U61 &gt; 7,LOOKUP($A$3,Models!$D$7:$D$9,Models!$I$45:$I$47), 0)))), 0)</f>
        <v>0</v>
      </c>
      <c r="AF61" s="14">
        <f>IF($T61=Models!$E$49,IF($U61&lt;1,LOOKUP($A$3,Models!$D$7:$D$9,Models!$F$50:$F$52),IF(AND($U61&gt;=1,$U61&lt;=4),LOOKUP($A$3,Models!$D$7:$D$9,Models!$G$50:$G$52),IF(AND($U61&gt;=5,$U61&lt;=7),LOOKUP($A$3,Models!$D$7:$D$9,Models!$H$50:$H$52), IF($U61 &gt; 7,LOOKUP($A$3,Models!$D$7:$D$9,Models!$I$50:$I$52), 0)))), 0)</f>
        <v>0</v>
      </c>
      <c r="AG61" s="14">
        <f>IF($T61=Models!$E$54,IF($U61&lt;1,LOOKUP($A$3,Models!$D$7:$D$9,Models!$F$55:$F$57),IF(AND($U61&gt;=1,$U61&lt;=4),LOOKUP($A$3,Models!$D$7:$D$9,Models!$G$55:$G$57),IF(AND($U61&gt;=5,$U61&lt;=7),LOOKUP($A$3,Models!$D$7:$D$9,Models!$H$55:$H$57), IF($U61 &gt; 7,LOOKUP($A$3,Models!$D$7:$D$9,Models!$I$55:$I$57), 0)))), 0)</f>
        <v>0</v>
      </c>
      <c r="AH61" s="14">
        <f>IF($T61=Models!$E$59,IF($U61&lt;1,LOOKUP($A$3,Models!$D$7:$D$9,Models!$F$60:$F$62),IF(AND($U61&gt;=1,$U61&lt;=4),LOOKUP($A$3,Models!$D$7:$D$9,Models!$G$60:$G$62),IF(AND($U61&gt;=5,$U61&lt;=7),LOOKUP($A$3,Models!$D$7:$D$9,Models!$H$60:$H$62), IF($U61 &gt; 7,LOOKUP($A$3,Models!$D$7:$D$9,Models!$I$60:$I$62), 0)))), 0)</f>
        <v>0</v>
      </c>
    </row>
    <row r="62" spans="16:34">
      <c r="P62" s="6" t="e">
        <f ca="1">IF(LOOKUP(Beds!A95, Models!$A$4:$A$105, Models!$B$4:$B$105) = "QUEBEC 2", " ", IF(LOOKUP(Beds!A95, Models!$A$4:$A$105, Models!$B$4:$B$105) = "QUEBEC", " ", IF(Beds!B95 = 0, 0, YEAR(NOW())-IF(VALUE(LEFT(Beds!B95,2))&gt;80,CONCATENATE(19,LEFT(Beds!B95,2)),CONCATENATE(20,LEFT(Beds!B95,2))))))</f>
        <v>#N/A</v>
      </c>
      <c r="S62" s="7" t="str">
        <f>LEFT(Beds!A93,4)</f>
        <v/>
      </c>
      <c r="T62" t="str">
        <f>IF(S62 = "", " ", LOOKUP(S62,Models!$A$4:$A$99,Models!$B$4:$B$99))</f>
        <v xml:space="preserve"> </v>
      </c>
      <c r="U62" t="str">
        <f>Beds!C93</f>
        <v/>
      </c>
      <c r="W62">
        <f t="shared" si="0"/>
        <v>0</v>
      </c>
      <c r="X62" s="14">
        <f>IF($T62=Models!$E$6,IF($U62&lt;1,LOOKUP($A$3,Models!$D$7:$D$9,Models!$F$7:$F$9),IF(AND($U62&gt;=1,$U62&lt;=3),LOOKUP($A$3,Models!$D$7:$D$9,Models!$G$7:$G$9),IF(AND($U62&gt;=4,$U62&lt;=6),LOOKUP($A$3,Models!$D$7:$D$9,Models!$H$7:$H$9), IF(AND($U62&gt;=7,$U62&lt;=10),LOOKUP($A$3,Models!$D$7:$D$9,Models!$I$7:$I$9), IF($U62 &gt; 10,LOOKUP($A$3,Models!$D$7:$D$9,Models!$J$7:$J$9), 0))))), 0)</f>
        <v>0</v>
      </c>
      <c r="Y62" s="14">
        <f>IF($T62=Models!$E$11,IF($U62&lt;1,LOOKUP($A$3,Models!$D$7:$D$9,Models!$F$12:$F$14),IF(AND($U62&gt;=1,$U62&lt;=3),LOOKUP($A$3,Models!$D$7:$D$9,Models!$G$12:$G$14),IF(AND($U62&gt;=4,$U62&lt;=6),LOOKUP($A$3,Models!$D$7:$D$9,Models!$H$12:$H$14), IF(AND($U62&gt;=7,$U62&lt;=10),LOOKUP($A$3,Models!$D$7:$D$9,Models!$I$12:$I$14), IF($U62 &gt; 10,LOOKUP($A$3,Models!$D$7:$D$9,Models!$J$12:$J$14), 0))))), 0)</f>
        <v>0</v>
      </c>
      <c r="Z62" s="14">
        <f>IF($T62=Models!$E$16,IF($U62&lt;1,LOOKUP($A$3,Models!$D$7:$D$9,Models!$F$17:$F$19),IF(AND($U62&gt;=1,$U62&lt;=3),LOOKUP($A$3,Models!$D$7:$D$9,Models!$G$17:$G$19),IF(AND($U62&gt;=4,$U62&lt;=6),LOOKUP($A$3,Models!$D$7:$D$9,Models!$H$17:$H$19), IF(AND($U62&gt;=7,$U62&lt;=10),LOOKUP($A$3,Models!$D$7:$D$9,Models!$I$17:$I$19), IF($U62 &gt; 10,LOOKUP($A$3,Models!$D$7:$D$9,Models!$J$17:$J$19), 0))))), 0)</f>
        <v>0</v>
      </c>
      <c r="AA62" s="14">
        <f>IF($T62=Models!$E$21,IF($U62&lt;1,LOOKUP($A$3,Models!$D$7:$D$9,Models!$F$22:$F$24),IF(AND($U62&gt;=1,$U62&lt;=3),LOOKUP($A$3,Models!$D$7:$D$9,Models!$G$22:$G$24),IF(AND($U62&gt;=4,$U62&lt;=6),LOOKUP($A$3,Models!$D$7:$D$9,Models!$H$22:$H$24), IF(AND($U62&gt;=7,$U62&lt;=10),LOOKUP($A$3,Models!$D$7:$D$9,Models!$I$22:$I$24), IF($U62 &gt; 10,LOOKUP($A$3,Models!$D$7:$D$9,Models!$J$22:$J$24), 0))))), 0)</f>
        <v>0</v>
      </c>
      <c r="AB62" s="14">
        <f>IF($T62=Models!$E$26,IF($U62&lt;1,LOOKUP($A$3,Models!$D$7:$D$9,Models!$F$27:$F$29),IF(AND($U62&gt;=1,$U62&lt;=3),LOOKUP($A$3,Models!$D$7:$D$9,Models!$G$27:$G$29),IF(AND($U62&gt;=4,$U62&lt;=6),LOOKUP($A$3,Models!$D$7:$D$9,Models!$H$27:$H$29), IF(AND($U62&gt;=7,$U62&lt;=10),LOOKUP($A$3,Models!$D$7:$D$9,Models!$I$27:$I$29), IF($U62 &gt; 10,LOOKUP($A$3,Models!$D$7:$D$9,Models!$J$27:$J$29), 0))))), 0)</f>
        <v>0</v>
      </c>
      <c r="AC62" s="14">
        <f>IF($T62=Models!$E$31,IF($U62&lt;1,LOOKUP($A$3,Models!$D$7:$D$9,Models!$F$32:$F$34),IF(AND($U62&gt;=1,$U62&lt;=3),LOOKUP($A$3,Models!$D$7:$D$9,Models!$G$32:$G$34),IF(AND($U62&gt;=4,$U62&lt;=6),LOOKUP($A$3,Models!$D$7:$D$9,Models!$H$32:$H$34), IF(AND($U62&gt;=7,$U62&lt;=10),LOOKUP($A$3,Models!$D$7:$D$9,Models!$I$32:$I$34), IF($U62 &gt; 10,LOOKUP($A$3,Models!$D$7:$D$9,Models!$J$32:$J$34), 0))))), 0)</f>
        <v>0</v>
      </c>
      <c r="AD62" s="14">
        <f>IF($T62=Models!$E$39,IF($U62&lt;1,LOOKUP($A$3,Models!$D$7:$D$9,Models!$F$40:$F$42),IF(AND($U62&gt;=1,$U62&lt;=4),LOOKUP($A$3,Models!$D$7:$D$9,Models!$G$40:$G$42),IF(AND($U62&gt;=5,$U62&lt;=7),LOOKUP($A$3,Models!$D$7:$D$9,Models!$H$40:$H$42), IF($U62 &gt; 7,LOOKUP($A$3,Models!$D$7:$D$9,Models!$I$40:$I$42), 0)))), 0)</f>
        <v>0</v>
      </c>
      <c r="AE62" s="14">
        <f>IF($T62=Models!$E$44,IF($U62&lt;1,LOOKUP($A$3,Models!$D$7:$D$9,Models!$F$45:$F$47),IF(AND($U62&gt;=1,$U62&lt;=4),LOOKUP($A$3,Models!$D$7:$D$9,Models!$G$45:$G$47),IF(AND($U62&gt;=5,$U62&lt;=7),LOOKUP($A$3,Models!$D$7:$D$9,Models!$H$45:$H$47), IF($U62 &gt; 7,LOOKUP($A$3,Models!$D$7:$D$9,Models!$I$45:$I$47), 0)))), 0)</f>
        <v>0</v>
      </c>
      <c r="AF62" s="14">
        <f>IF($T62=Models!$E$49,IF($U62&lt;1,LOOKUP($A$3,Models!$D$7:$D$9,Models!$F$50:$F$52),IF(AND($U62&gt;=1,$U62&lt;=4),LOOKUP($A$3,Models!$D$7:$D$9,Models!$G$50:$G$52),IF(AND($U62&gt;=5,$U62&lt;=7),LOOKUP($A$3,Models!$D$7:$D$9,Models!$H$50:$H$52), IF($U62 &gt; 7,LOOKUP($A$3,Models!$D$7:$D$9,Models!$I$50:$I$52), 0)))), 0)</f>
        <v>0</v>
      </c>
      <c r="AG62" s="14">
        <f>IF($T62=Models!$E$54,IF($U62&lt;1,LOOKUP($A$3,Models!$D$7:$D$9,Models!$F$55:$F$57),IF(AND($U62&gt;=1,$U62&lt;=4),LOOKUP($A$3,Models!$D$7:$D$9,Models!$G$55:$G$57),IF(AND($U62&gt;=5,$U62&lt;=7),LOOKUP($A$3,Models!$D$7:$D$9,Models!$H$55:$H$57), IF($U62 &gt; 7,LOOKUP($A$3,Models!$D$7:$D$9,Models!$I$55:$I$57), 0)))), 0)</f>
        <v>0</v>
      </c>
      <c r="AH62" s="14">
        <f>IF($T62=Models!$E$59,IF($U62&lt;1,LOOKUP($A$3,Models!$D$7:$D$9,Models!$F$60:$F$62),IF(AND($U62&gt;=1,$U62&lt;=4),LOOKUP($A$3,Models!$D$7:$D$9,Models!$G$60:$G$62),IF(AND($U62&gt;=5,$U62&lt;=7),LOOKUP($A$3,Models!$D$7:$D$9,Models!$H$60:$H$62), IF($U62 &gt; 7,LOOKUP($A$3,Models!$D$7:$D$9,Models!$I$60:$I$62), 0)))), 0)</f>
        <v>0</v>
      </c>
    </row>
    <row r="63" spans="16:34">
      <c r="P63" s="6" t="e">
        <f ca="1">IF(LOOKUP(Beds!A96, Models!$A$4:$A$105, Models!$B$4:$B$105) = "QUEBEC 2", " ", IF(LOOKUP(Beds!A96, Models!$A$4:$A$105, Models!$B$4:$B$105) = "QUEBEC", " ", IF(Beds!B96 = 0, 0, YEAR(NOW())-IF(VALUE(LEFT(Beds!B96,2))&gt;80,CONCATENATE(19,LEFT(Beds!B96,2)),CONCATENATE(20,LEFT(Beds!B96,2))))))</f>
        <v>#N/A</v>
      </c>
      <c r="S63" s="7" t="str">
        <f>LEFT(Beds!A94,4)</f>
        <v/>
      </c>
      <c r="T63" t="str">
        <f>IF(S63 = "", " ", LOOKUP(S63,Models!$A$4:$A$99,Models!$B$4:$B$99))</f>
        <v xml:space="preserve"> </v>
      </c>
      <c r="U63" t="str">
        <f>Beds!C94</f>
        <v/>
      </c>
      <c r="W63">
        <f t="shared" si="0"/>
        <v>0</v>
      </c>
      <c r="X63" s="14">
        <f>IF($T63=Models!$E$6,IF($U63&lt;1,LOOKUP($A$3,Models!$D$7:$D$9,Models!$F$7:$F$9),IF(AND($U63&gt;=1,$U63&lt;=3),LOOKUP($A$3,Models!$D$7:$D$9,Models!$G$7:$G$9),IF(AND($U63&gt;=4,$U63&lt;=6),LOOKUP($A$3,Models!$D$7:$D$9,Models!$H$7:$H$9), IF(AND($U63&gt;=7,$U63&lt;=10),LOOKUP($A$3,Models!$D$7:$D$9,Models!$I$7:$I$9), IF($U63 &gt; 10,LOOKUP($A$3,Models!$D$7:$D$9,Models!$J$7:$J$9), 0))))), 0)</f>
        <v>0</v>
      </c>
      <c r="Y63" s="14">
        <f>IF($T63=Models!$E$11,IF($U63&lt;1,LOOKUP($A$3,Models!$D$7:$D$9,Models!$F$12:$F$14),IF(AND($U63&gt;=1,$U63&lt;=3),LOOKUP($A$3,Models!$D$7:$D$9,Models!$G$12:$G$14),IF(AND($U63&gt;=4,$U63&lt;=6),LOOKUP($A$3,Models!$D$7:$D$9,Models!$H$12:$H$14), IF(AND($U63&gt;=7,$U63&lt;=10),LOOKUP($A$3,Models!$D$7:$D$9,Models!$I$12:$I$14), IF($U63 &gt; 10,LOOKUP($A$3,Models!$D$7:$D$9,Models!$J$12:$J$14), 0))))), 0)</f>
        <v>0</v>
      </c>
      <c r="Z63" s="14">
        <f>IF($T63=Models!$E$16,IF($U63&lt;1,LOOKUP($A$3,Models!$D$7:$D$9,Models!$F$17:$F$19),IF(AND($U63&gt;=1,$U63&lt;=3),LOOKUP($A$3,Models!$D$7:$D$9,Models!$G$17:$G$19),IF(AND($U63&gt;=4,$U63&lt;=6),LOOKUP($A$3,Models!$D$7:$D$9,Models!$H$17:$H$19), IF(AND($U63&gt;=7,$U63&lt;=10),LOOKUP($A$3,Models!$D$7:$D$9,Models!$I$17:$I$19), IF($U63 &gt; 10,LOOKUP($A$3,Models!$D$7:$D$9,Models!$J$17:$J$19), 0))))), 0)</f>
        <v>0</v>
      </c>
      <c r="AA63" s="14">
        <f>IF($T63=Models!$E$21,IF($U63&lt;1,LOOKUP($A$3,Models!$D$7:$D$9,Models!$F$22:$F$24),IF(AND($U63&gt;=1,$U63&lt;=3),LOOKUP($A$3,Models!$D$7:$D$9,Models!$G$22:$G$24),IF(AND($U63&gt;=4,$U63&lt;=6),LOOKUP($A$3,Models!$D$7:$D$9,Models!$H$22:$H$24), IF(AND($U63&gt;=7,$U63&lt;=10),LOOKUP($A$3,Models!$D$7:$D$9,Models!$I$22:$I$24), IF($U63 &gt; 10,LOOKUP($A$3,Models!$D$7:$D$9,Models!$J$22:$J$24), 0))))), 0)</f>
        <v>0</v>
      </c>
      <c r="AB63" s="14">
        <f>IF($T63=Models!$E$26,IF($U63&lt;1,LOOKUP($A$3,Models!$D$7:$D$9,Models!$F$27:$F$29),IF(AND($U63&gt;=1,$U63&lt;=3),LOOKUP($A$3,Models!$D$7:$D$9,Models!$G$27:$G$29),IF(AND($U63&gt;=4,$U63&lt;=6),LOOKUP($A$3,Models!$D$7:$D$9,Models!$H$27:$H$29), IF(AND($U63&gt;=7,$U63&lt;=10),LOOKUP($A$3,Models!$D$7:$D$9,Models!$I$27:$I$29), IF($U63 &gt; 10,LOOKUP($A$3,Models!$D$7:$D$9,Models!$J$27:$J$29), 0))))), 0)</f>
        <v>0</v>
      </c>
      <c r="AC63" s="14">
        <f>IF($T63=Models!$E$31,IF($U63&lt;1,LOOKUP($A$3,Models!$D$7:$D$9,Models!$F$32:$F$34),IF(AND($U63&gt;=1,$U63&lt;=3),LOOKUP($A$3,Models!$D$7:$D$9,Models!$G$32:$G$34),IF(AND($U63&gt;=4,$U63&lt;=6),LOOKUP($A$3,Models!$D$7:$D$9,Models!$H$32:$H$34), IF(AND($U63&gt;=7,$U63&lt;=10),LOOKUP($A$3,Models!$D$7:$D$9,Models!$I$32:$I$34), IF($U63 &gt; 10,LOOKUP($A$3,Models!$D$7:$D$9,Models!$J$32:$J$34), 0))))), 0)</f>
        <v>0</v>
      </c>
      <c r="AD63" s="14">
        <f>IF($T63=Models!$E$39,IF($U63&lt;1,LOOKUP($A$3,Models!$D$7:$D$9,Models!$F$40:$F$42),IF(AND($U63&gt;=1,$U63&lt;=4),LOOKUP($A$3,Models!$D$7:$D$9,Models!$G$40:$G$42),IF(AND($U63&gt;=5,$U63&lt;=7),LOOKUP($A$3,Models!$D$7:$D$9,Models!$H$40:$H$42), IF($U63 &gt; 7,LOOKUP($A$3,Models!$D$7:$D$9,Models!$I$40:$I$42), 0)))), 0)</f>
        <v>0</v>
      </c>
      <c r="AE63" s="14">
        <f>IF($T63=Models!$E$44,IF($U63&lt;1,LOOKUP($A$3,Models!$D$7:$D$9,Models!$F$45:$F$47),IF(AND($U63&gt;=1,$U63&lt;=4),LOOKUP($A$3,Models!$D$7:$D$9,Models!$G$45:$G$47),IF(AND($U63&gt;=5,$U63&lt;=7),LOOKUP($A$3,Models!$D$7:$D$9,Models!$H$45:$H$47), IF($U63 &gt; 7,LOOKUP($A$3,Models!$D$7:$D$9,Models!$I$45:$I$47), 0)))), 0)</f>
        <v>0</v>
      </c>
      <c r="AF63" s="14">
        <f>IF($T63=Models!$E$49,IF($U63&lt;1,LOOKUP($A$3,Models!$D$7:$D$9,Models!$F$50:$F$52),IF(AND($U63&gt;=1,$U63&lt;=4),LOOKUP($A$3,Models!$D$7:$D$9,Models!$G$50:$G$52),IF(AND($U63&gt;=5,$U63&lt;=7),LOOKUP($A$3,Models!$D$7:$D$9,Models!$H$50:$H$52), IF($U63 &gt; 7,LOOKUP($A$3,Models!$D$7:$D$9,Models!$I$50:$I$52), 0)))), 0)</f>
        <v>0</v>
      </c>
      <c r="AG63" s="14">
        <f>IF($T63=Models!$E$54,IF($U63&lt;1,LOOKUP($A$3,Models!$D$7:$D$9,Models!$F$55:$F$57),IF(AND($U63&gt;=1,$U63&lt;=4),LOOKUP($A$3,Models!$D$7:$D$9,Models!$G$55:$G$57),IF(AND($U63&gt;=5,$U63&lt;=7),LOOKUP($A$3,Models!$D$7:$D$9,Models!$H$55:$H$57), IF($U63 &gt; 7,LOOKUP($A$3,Models!$D$7:$D$9,Models!$I$55:$I$57), 0)))), 0)</f>
        <v>0</v>
      </c>
      <c r="AH63" s="14">
        <f>IF($T63=Models!$E$59,IF($U63&lt;1,LOOKUP($A$3,Models!$D$7:$D$9,Models!$F$60:$F$62),IF(AND($U63&gt;=1,$U63&lt;=4),LOOKUP($A$3,Models!$D$7:$D$9,Models!$G$60:$G$62),IF(AND($U63&gt;=5,$U63&lt;=7),LOOKUP($A$3,Models!$D$7:$D$9,Models!$H$60:$H$62), IF($U63 &gt; 7,LOOKUP($A$3,Models!$D$7:$D$9,Models!$I$60:$I$62), 0)))), 0)</f>
        <v>0</v>
      </c>
    </row>
    <row r="64" spans="16:34">
      <c r="P64" s="6" t="e">
        <f ca="1">IF(LOOKUP(Beds!A97, Models!$A$4:$A$105, Models!$B$4:$B$105) = "QUEBEC 2", " ", IF(LOOKUP(Beds!A97, Models!$A$4:$A$105, Models!$B$4:$B$105) = "QUEBEC", " ", IF(Beds!B97 = 0, 0, YEAR(NOW())-IF(VALUE(LEFT(Beds!B97,2))&gt;80,CONCATENATE(19,LEFT(Beds!B97,2)),CONCATENATE(20,LEFT(Beds!B97,2))))))</f>
        <v>#N/A</v>
      </c>
      <c r="S64" s="7" t="str">
        <f>LEFT(Beds!A95,4)</f>
        <v/>
      </c>
      <c r="T64" t="str">
        <f>IF(S64 = "", " ", LOOKUP(S64,Models!$A$4:$A$99,Models!$B$4:$B$99))</f>
        <v xml:space="preserve"> </v>
      </c>
      <c r="U64" t="str">
        <f>Beds!C95</f>
        <v/>
      </c>
      <c r="W64">
        <f t="shared" si="0"/>
        <v>0</v>
      </c>
      <c r="X64" s="14">
        <f>IF($T64=Models!$E$6,IF($U64&lt;1,LOOKUP($A$3,Models!$D$7:$D$9,Models!$F$7:$F$9),IF(AND($U64&gt;=1,$U64&lt;=3),LOOKUP($A$3,Models!$D$7:$D$9,Models!$G$7:$G$9),IF(AND($U64&gt;=4,$U64&lt;=6),LOOKUP($A$3,Models!$D$7:$D$9,Models!$H$7:$H$9), IF(AND($U64&gt;=7,$U64&lt;=10),LOOKUP($A$3,Models!$D$7:$D$9,Models!$I$7:$I$9), IF($U64 &gt; 10,LOOKUP($A$3,Models!$D$7:$D$9,Models!$J$7:$J$9), 0))))), 0)</f>
        <v>0</v>
      </c>
      <c r="Y64" s="14">
        <f>IF($T64=Models!$E$11,IF($U64&lt;1,LOOKUP($A$3,Models!$D$7:$D$9,Models!$F$12:$F$14),IF(AND($U64&gt;=1,$U64&lt;=3),LOOKUP($A$3,Models!$D$7:$D$9,Models!$G$12:$G$14),IF(AND($U64&gt;=4,$U64&lt;=6),LOOKUP($A$3,Models!$D$7:$D$9,Models!$H$12:$H$14), IF(AND($U64&gt;=7,$U64&lt;=10),LOOKUP($A$3,Models!$D$7:$D$9,Models!$I$12:$I$14), IF($U64 &gt; 10,LOOKUP($A$3,Models!$D$7:$D$9,Models!$J$12:$J$14), 0))))), 0)</f>
        <v>0</v>
      </c>
      <c r="Z64" s="14">
        <f>IF($T64=Models!$E$16,IF($U64&lt;1,LOOKUP($A$3,Models!$D$7:$D$9,Models!$F$17:$F$19),IF(AND($U64&gt;=1,$U64&lt;=3),LOOKUP($A$3,Models!$D$7:$D$9,Models!$G$17:$G$19),IF(AND($U64&gt;=4,$U64&lt;=6),LOOKUP($A$3,Models!$D$7:$D$9,Models!$H$17:$H$19), IF(AND($U64&gt;=7,$U64&lt;=10),LOOKUP($A$3,Models!$D$7:$D$9,Models!$I$17:$I$19), IF($U64 &gt; 10,LOOKUP($A$3,Models!$D$7:$D$9,Models!$J$17:$J$19), 0))))), 0)</f>
        <v>0</v>
      </c>
      <c r="AA64" s="14">
        <f>IF($T64=Models!$E$21,IF($U64&lt;1,LOOKUP($A$3,Models!$D$7:$D$9,Models!$F$22:$F$24),IF(AND($U64&gt;=1,$U64&lt;=3),LOOKUP($A$3,Models!$D$7:$D$9,Models!$G$22:$G$24),IF(AND($U64&gt;=4,$U64&lt;=6),LOOKUP($A$3,Models!$D$7:$D$9,Models!$H$22:$H$24), IF(AND($U64&gt;=7,$U64&lt;=10),LOOKUP($A$3,Models!$D$7:$D$9,Models!$I$22:$I$24), IF($U64 &gt; 10,LOOKUP($A$3,Models!$D$7:$D$9,Models!$J$22:$J$24), 0))))), 0)</f>
        <v>0</v>
      </c>
      <c r="AB64" s="14">
        <f>IF($T64=Models!$E$26,IF($U64&lt;1,LOOKUP($A$3,Models!$D$7:$D$9,Models!$F$27:$F$29),IF(AND($U64&gt;=1,$U64&lt;=3),LOOKUP($A$3,Models!$D$7:$D$9,Models!$G$27:$G$29),IF(AND($U64&gt;=4,$U64&lt;=6),LOOKUP($A$3,Models!$D$7:$D$9,Models!$H$27:$H$29), IF(AND($U64&gt;=7,$U64&lt;=10),LOOKUP($A$3,Models!$D$7:$D$9,Models!$I$27:$I$29), IF($U64 &gt; 10,LOOKUP($A$3,Models!$D$7:$D$9,Models!$J$27:$J$29), 0))))), 0)</f>
        <v>0</v>
      </c>
      <c r="AC64" s="14">
        <f>IF($T64=Models!$E$31,IF($U64&lt;1,LOOKUP($A$3,Models!$D$7:$D$9,Models!$F$32:$F$34),IF(AND($U64&gt;=1,$U64&lt;=3),LOOKUP($A$3,Models!$D$7:$D$9,Models!$G$32:$G$34),IF(AND($U64&gt;=4,$U64&lt;=6),LOOKUP($A$3,Models!$D$7:$D$9,Models!$H$32:$H$34), IF(AND($U64&gt;=7,$U64&lt;=10),LOOKUP($A$3,Models!$D$7:$D$9,Models!$I$32:$I$34), IF($U64 &gt; 10,LOOKUP($A$3,Models!$D$7:$D$9,Models!$J$32:$J$34), 0))))), 0)</f>
        <v>0</v>
      </c>
      <c r="AD64" s="14">
        <f>IF($T64=Models!$E$39,IF($U64&lt;1,LOOKUP($A$3,Models!$D$7:$D$9,Models!$F$40:$F$42),IF(AND($U64&gt;=1,$U64&lt;=4),LOOKUP($A$3,Models!$D$7:$D$9,Models!$G$40:$G$42),IF(AND($U64&gt;=5,$U64&lt;=7),LOOKUP($A$3,Models!$D$7:$D$9,Models!$H$40:$H$42), IF($U64 &gt; 7,LOOKUP($A$3,Models!$D$7:$D$9,Models!$I$40:$I$42), 0)))), 0)</f>
        <v>0</v>
      </c>
      <c r="AE64" s="14">
        <f>IF($T64=Models!$E$44,IF($U64&lt;1,LOOKUP($A$3,Models!$D$7:$D$9,Models!$F$45:$F$47),IF(AND($U64&gt;=1,$U64&lt;=4),LOOKUP($A$3,Models!$D$7:$D$9,Models!$G$45:$G$47),IF(AND($U64&gt;=5,$U64&lt;=7),LOOKUP($A$3,Models!$D$7:$D$9,Models!$H$45:$H$47), IF($U64 &gt; 7,LOOKUP($A$3,Models!$D$7:$D$9,Models!$I$45:$I$47), 0)))), 0)</f>
        <v>0</v>
      </c>
      <c r="AF64" s="14">
        <f>IF($T64=Models!$E$49,IF($U64&lt;1,LOOKUP($A$3,Models!$D$7:$D$9,Models!$F$50:$F$52),IF(AND($U64&gt;=1,$U64&lt;=4),LOOKUP($A$3,Models!$D$7:$D$9,Models!$G$50:$G$52),IF(AND($U64&gt;=5,$U64&lt;=7),LOOKUP($A$3,Models!$D$7:$D$9,Models!$H$50:$H$52), IF($U64 &gt; 7,LOOKUP($A$3,Models!$D$7:$D$9,Models!$I$50:$I$52), 0)))), 0)</f>
        <v>0</v>
      </c>
      <c r="AG64" s="14">
        <f>IF($T64=Models!$E$54,IF($U64&lt;1,LOOKUP($A$3,Models!$D$7:$D$9,Models!$F$55:$F$57),IF(AND($U64&gt;=1,$U64&lt;=4),LOOKUP($A$3,Models!$D$7:$D$9,Models!$G$55:$G$57),IF(AND($U64&gt;=5,$U64&lt;=7),LOOKUP($A$3,Models!$D$7:$D$9,Models!$H$55:$H$57), IF($U64 &gt; 7,LOOKUP($A$3,Models!$D$7:$D$9,Models!$I$55:$I$57), 0)))), 0)</f>
        <v>0</v>
      </c>
      <c r="AH64" s="14">
        <f>IF($T64=Models!$E$59,IF($U64&lt;1,LOOKUP($A$3,Models!$D$7:$D$9,Models!$F$60:$F$62),IF(AND($U64&gt;=1,$U64&lt;=4),LOOKUP($A$3,Models!$D$7:$D$9,Models!$G$60:$G$62),IF(AND($U64&gt;=5,$U64&lt;=7),LOOKUP($A$3,Models!$D$7:$D$9,Models!$H$60:$H$62), IF($U64 &gt; 7,LOOKUP($A$3,Models!$D$7:$D$9,Models!$I$60:$I$62), 0)))), 0)</f>
        <v>0</v>
      </c>
    </row>
    <row r="65" spans="16:34">
      <c r="P65" s="6" t="e">
        <f ca="1">IF(LOOKUP(Beds!A98, Models!$A$4:$A$105, Models!$B$4:$B$105) = "QUEBEC 2", " ", IF(LOOKUP(Beds!A98, Models!$A$4:$A$105, Models!$B$4:$B$105) = "QUEBEC", " ", IF(Beds!B98 = 0, 0, YEAR(NOW())-IF(VALUE(LEFT(Beds!B98,2))&gt;80,CONCATENATE(19,LEFT(Beds!B98,2)),CONCATENATE(20,LEFT(Beds!B98,2))))))</f>
        <v>#N/A</v>
      </c>
      <c r="S65" s="7" t="str">
        <f>LEFT(Beds!A96,4)</f>
        <v/>
      </c>
      <c r="T65" t="str">
        <f>IF(S65 = "", " ", LOOKUP(S65,Models!$A$4:$A$99,Models!$B$4:$B$99))</f>
        <v xml:space="preserve"> </v>
      </c>
      <c r="U65" t="str">
        <f>Beds!C96</f>
        <v/>
      </c>
      <c r="W65">
        <f t="shared" si="0"/>
        <v>0</v>
      </c>
      <c r="X65" s="14">
        <f>IF($T65=Models!$E$6,IF($U65&lt;1,LOOKUP($A$3,Models!$D$7:$D$9,Models!$F$7:$F$9),IF(AND($U65&gt;=1,$U65&lt;=3),LOOKUP($A$3,Models!$D$7:$D$9,Models!$G$7:$G$9),IF(AND($U65&gt;=4,$U65&lt;=6),LOOKUP($A$3,Models!$D$7:$D$9,Models!$H$7:$H$9), IF(AND($U65&gt;=7,$U65&lt;=10),LOOKUP($A$3,Models!$D$7:$D$9,Models!$I$7:$I$9), IF($U65 &gt; 10,LOOKUP($A$3,Models!$D$7:$D$9,Models!$J$7:$J$9), 0))))), 0)</f>
        <v>0</v>
      </c>
      <c r="Y65" s="14">
        <f>IF($T65=Models!$E$11,IF($U65&lt;1,LOOKUP($A$3,Models!$D$7:$D$9,Models!$F$12:$F$14),IF(AND($U65&gt;=1,$U65&lt;=3),LOOKUP($A$3,Models!$D$7:$D$9,Models!$G$12:$G$14),IF(AND($U65&gt;=4,$U65&lt;=6),LOOKUP($A$3,Models!$D$7:$D$9,Models!$H$12:$H$14), IF(AND($U65&gt;=7,$U65&lt;=10),LOOKUP($A$3,Models!$D$7:$D$9,Models!$I$12:$I$14), IF($U65 &gt; 10,LOOKUP($A$3,Models!$D$7:$D$9,Models!$J$12:$J$14), 0))))), 0)</f>
        <v>0</v>
      </c>
      <c r="Z65" s="14">
        <f>IF($T65=Models!$E$16,IF($U65&lt;1,LOOKUP($A$3,Models!$D$7:$D$9,Models!$F$17:$F$19),IF(AND($U65&gt;=1,$U65&lt;=3),LOOKUP($A$3,Models!$D$7:$D$9,Models!$G$17:$G$19),IF(AND($U65&gt;=4,$U65&lt;=6),LOOKUP($A$3,Models!$D$7:$D$9,Models!$H$17:$H$19), IF(AND($U65&gt;=7,$U65&lt;=10),LOOKUP($A$3,Models!$D$7:$D$9,Models!$I$17:$I$19), IF($U65 &gt; 10,LOOKUP($A$3,Models!$D$7:$D$9,Models!$J$17:$J$19), 0))))), 0)</f>
        <v>0</v>
      </c>
      <c r="AA65" s="14">
        <f>IF($T65=Models!$E$21,IF($U65&lt;1,LOOKUP($A$3,Models!$D$7:$D$9,Models!$F$22:$F$24),IF(AND($U65&gt;=1,$U65&lt;=3),LOOKUP($A$3,Models!$D$7:$D$9,Models!$G$22:$G$24),IF(AND($U65&gt;=4,$U65&lt;=6),LOOKUP($A$3,Models!$D$7:$D$9,Models!$H$22:$H$24), IF(AND($U65&gt;=7,$U65&lt;=10),LOOKUP($A$3,Models!$D$7:$D$9,Models!$I$22:$I$24), IF($U65 &gt; 10,LOOKUP($A$3,Models!$D$7:$D$9,Models!$J$22:$J$24), 0))))), 0)</f>
        <v>0</v>
      </c>
      <c r="AB65" s="14">
        <f>IF($T65=Models!$E$26,IF($U65&lt;1,LOOKUP($A$3,Models!$D$7:$D$9,Models!$F$27:$F$29),IF(AND($U65&gt;=1,$U65&lt;=3),LOOKUP($A$3,Models!$D$7:$D$9,Models!$G$27:$G$29),IF(AND($U65&gt;=4,$U65&lt;=6),LOOKUP($A$3,Models!$D$7:$D$9,Models!$H$27:$H$29), IF(AND($U65&gt;=7,$U65&lt;=10),LOOKUP($A$3,Models!$D$7:$D$9,Models!$I$27:$I$29), IF($U65 &gt; 10,LOOKUP($A$3,Models!$D$7:$D$9,Models!$J$27:$J$29), 0))))), 0)</f>
        <v>0</v>
      </c>
      <c r="AC65" s="14">
        <f>IF($T65=Models!$E$31,IF($U65&lt;1,LOOKUP($A$3,Models!$D$7:$D$9,Models!$F$32:$F$34),IF(AND($U65&gt;=1,$U65&lt;=3),LOOKUP($A$3,Models!$D$7:$D$9,Models!$G$32:$G$34),IF(AND($U65&gt;=4,$U65&lt;=6),LOOKUP($A$3,Models!$D$7:$D$9,Models!$H$32:$H$34), IF(AND($U65&gt;=7,$U65&lt;=10),LOOKUP($A$3,Models!$D$7:$D$9,Models!$I$32:$I$34), IF($U65 &gt; 10,LOOKUP($A$3,Models!$D$7:$D$9,Models!$J$32:$J$34), 0))))), 0)</f>
        <v>0</v>
      </c>
      <c r="AD65" s="14">
        <f>IF($T65=Models!$E$39,IF($U65&lt;1,LOOKUP($A$3,Models!$D$7:$D$9,Models!$F$40:$F$42),IF(AND($U65&gt;=1,$U65&lt;=4),LOOKUP($A$3,Models!$D$7:$D$9,Models!$G$40:$G$42),IF(AND($U65&gt;=5,$U65&lt;=7),LOOKUP($A$3,Models!$D$7:$D$9,Models!$H$40:$H$42), IF($U65 &gt; 7,LOOKUP($A$3,Models!$D$7:$D$9,Models!$I$40:$I$42), 0)))), 0)</f>
        <v>0</v>
      </c>
      <c r="AE65" s="14">
        <f>IF($T65=Models!$E$44,IF($U65&lt;1,LOOKUP($A$3,Models!$D$7:$D$9,Models!$F$45:$F$47),IF(AND($U65&gt;=1,$U65&lt;=4),LOOKUP($A$3,Models!$D$7:$D$9,Models!$G$45:$G$47),IF(AND($U65&gt;=5,$U65&lt;=7),LOOKUP($A$3,Models!$D$7:$D$9,Models!$H$45:$H$47), IF($U65 &gt; 7,LOOKUP($A$3,Models!$D$7:$D$9,Models!$I$45:$I$47), 0)))), 0)</f>
        <v>0</v>
      </c>
      <c r="AF65" s="14">
        <f>IF($T65=Models!$E$49,IF($U65&lt;1,LOOKUP($A$3,Models!$D$7:$D$9,Models!$F$50:$F$52),IF(AND($U65&gt;=1,$U65&lt;=4),LOOKUP($A$3,Models!$D$7:$D$9,Models!$G$50:$G$52),IF(AND($U65&gt;=5,$U65&lt;=7),LOOKUP($A$3,Models!$D$7:$D$9,Models!$H$50:$H$52), IF($U65 &gt; 7,LOOKUP($A$3,Models!$D$7:$D$9,Models!$I$50:$I$52), 0)))), 0)</f>
        <v>0</v>
      </c>
      <c r="AG65" s="14">
        <f>IF($T65=Models!$E$54,IF($U65&lt;1,LOOKUP($A$3,Models!$D$7:$D$9,Models!$F$55:$F$57),IF(AND($U65&gt;=1,$U65&lt;=4),LOOKUP($A$3,Models!$D$7:$D$9,Models!$G$55:$G$57),IF(AND($U65&gt;=5,$U65&lt;=7),LOOKUP($A$3,Models!$D$7:$D$9,Models!$H$55:$H$57), IF($U65 &gt; 7,LOOKUP($A$3,Models!$D$7:$D$9,Models!$I$55:$I$57), 0)))), 0)</f>
        <v>0</v>
      </c>
      <c r="AH65" s="14">
        <f>IF($T65=Models!$E$59,IF($U65&lt;1,LOOKUP($A$3,Models!$D$7:$D$9,Models!$F$60:$F$62),IF(AND($U65&gt;=1,$U65&lt;=4),LOOKUP($A$3,Models!$D$7:$D$9,Models!$G$60:$G$62),IF(AND($U65&gt;=5,$U65&lt;=7),LOOKUP($A$3,Models!$D$7:$D$9,Models!$H$60:$H$62), IF($U65 &gt; 7,LOOKUP($A$3,Models!$D$7:$D$9,Models!$I$60:$I$62), 0)))), 0)</f>
        <v>0</v>
      </c>
    </row>
    <row r="66" spans="16:34">
      <c r="P66" s="6" t="e">
        <f ca="1">IF(LOOKUP(Beds!A99, Models!$A$4:$A$105, Models!$B$4:$B$105) = "QUEBEC 2", " ", IF(LOOKUP(Beds!A99, Models!$A$4:$A$105, Models!$B$4:$B$105) = "QUEBEC", " ", IF(Beds!B99 = 0, 0, YEAR(NOW())-IF(VALUE(LEFT(Beds!B99,2))&gt;80,CONCATENATE(19,LEFT(Beds!B99,2)),CONCATENATE(20,LEFT(Beds!B99,2))))))</f>
        <v>#N/A</v>
      </c>
      <c r="S66" s="7" t="str">
        <f>LEFT(Beds!A97,4)</f>
        <v/>
      </c>
      <c r="T66" t="str">
        <f>IF(S66 = "", " ", LOOKUP(S66,Models!$A$4:$A$99,Models!$B$4:$B$99))</f>
        <v xml:space="preserve"> </v>
      </c>
      <c r="U66" t="str">
        <f>Beds!C97</f>
        <v/>
      </c>
      <c r="W66">
        <f t="shared" si="0"/>
        <v>0</v>
      </c>
      <c r="X66" s="14">
        <f>IF($T66=Models!$E$6,IF($U66&lt;1,LOOKUP($A$3,Models!$D$7:$D$9,Models!$F$7:$F$9),IF(AND($U66&gt;=1,$U66&lt;=3),LOOKUP($A$3,Models!$D$7:$D$9,Models!$G$7:$G$9),IF(AND($U66&gt;=4,$U66&lt;=6),LOOKUP($A$3,Models!$D$7:$D$9,Models!$H$7:$H$9), IF(AND($U66&gt;=7,$U66&lt;=10),LOOKUP($A$3,Models!$D$7:$D$9,Models!$I$7:$I$9), IF($U66 &gt; 10,LOOKUP($A$3,Models!$D$7:$D$9,Models!$J$7:$J$9), 0))))), 0)</f>
        <v>0</v>
      </c>
      <c r="Y66" s="14">
        <f>IF($T66=Models!$E$11,IF($U66&lt;1,LOOKUP($A$3,Models!$D$7:$D$9,Models!$F$12:$F$14),IF(AND($U66&gt;=1,$U66&lt;=3),LOOKUP($A$3,Models!$D$7:$D$9,Models!$G$12:$G$14),IF(AND($U66&gt;=4,$U66&lt;=6),LOOKUP($A$3,Models!$D$7:$D$9,Models!$H$12:$H$14), IF(AND($U66&gt;=7,$U66&lt;=10),LOOKUP($A$3,Models!$D$7:$D$9,Models!$I$12:$I$14), IF($U66 &gt; 10,LOOKUP($A$3,Models!$D$7:$D$9,Models!$J$12:$J$14), 0))))), 0)</f>
        <v>0</v>
      </c>
      <c r="Z66" s="14">
        <f>IF($T66=Models!$E$16,IF($U66&lt;1,LOOKUP($A$3,Models!$D$7:$D$9,Models!$F$17:$F$19),IF(AND($U66&gt;=1,$U66&lt;=3),LOOKUP($A$3,Models!$D$7:$D$9,Models!$G$17:$G$19),IF(AND($U66&gt;=4,$U66&lt;=6),LOOKUP($A$3,Models!$D$7:$D$9,Models!$H$17:$H$19), IF(AND($U66&gt;=7,$U66&lt;=10),LOOKUP($A$3,Models!$D$7:$D$9,Models!$I$17:$I$19), IF($U66 &gt; 10,LOOKUP($A$3,Models!$D$7:$D$9,Models!$J$17:$J$19), 0))))), 0)</f>
        <v>0</v>
      </c>
      <c r="AA66" s="14">
        <f>IF($T66=Models!$E$21,IF($U66&lt;1,LOOKUP($A$3,Models!$D$7:$D$9,Models!$F$22:$F$24),IF(AND($U66&gt;=1,$U66&lt;=3),LOOKUP($A$3,Models!$D$7:$D$9,Models!$G$22:$G$24),IF(AND($U66&gt;=4,$U66&lt;=6),LOOKUP($A$3,Models!$D$7:$D$9,Models!$H$22:$H$24), IF(AND($U66&gt;=7,$U66&lt;=10),LOOKUP($A$3,Models!$D$7:$D$9,Models!$I$22:$I$24), IF($U66 &gt; 10,LOOKUP($A$3,Models!$D$7:$D$9,Models!$J$22:$J$24), 0))))), 0)</f>
        <v>0</v>
      </c>
      <c r="AB66" s="14">
        <f>IF($T66=Models!$E$26,IF($U66&lt;1,LOOKUP($A$3,Models!$D$7:$D$9,Models!$F$27:$F$29),IF(AND($U66&gt;=1,$U66&lt;=3),LOOKUP($A$3,Models!$D$7:$D$9,Models!$G$27:$G$29),IF(AND($U66&gt;=4,$U66&lt;=6),LOOKUP($A$3,Models!$D$7:$D$9,Models!$H$27:$H$29), IF(AND($U66&gt;=7,$U66&lt;=10),LOOKUP($A$3,Models!$D$7:$D$9,Models!$I$27:$I$29), IF($U66 &gt; 10,LOOKUP($A$3,Models!$D$7:$D$9,Models!$J$27:$J$29), 0))))), 0)</f>
        <v>0</v>
      </c>
      <c r="AC66" s="14">
        <f>IF($T66=Models!$E$31,IF($U66&lt;1,LOOKUP($A$3,Models!$D$7:$D$9,Models!$F$32:$F$34),IF(AND($U66&gt;=1,$U66&lt;=3),LOOKUP($A$3,Models!$D$7:$D$9,Models!$G$32:$G$34),IF(AND($U66&gt;=4,$U66&lt;=6),LOOKUP($A$3,Models!$D$7:$D$9,Models!$H$32:$H$34), IF(AND($U66&gt;=7,$U66&lt;=10),LOOKUP($A$3,Models!$D$7:$D$9,Models!$I$32:$I$34), IF($U66 &gt; 10,LOOKUP($A$3,Models!$D$7:$D$9,Models!$J$32:$J$34), 0))))), 0)</f>
        <v>0</v>
      </c>
      <c r="AD66" s="14">
        <f>IF($T66=Models!$E$39,IF($U66&lt;1,LOOKUP($A$3,Models!$D$7:$D$9,Models!$F$40:$F$42),IF(AND($U66&gt;=1,$U66&lt;=4),LOOKUP($A$3,Models!$D$7:$D$9,Models!$G$40:$G$42),IF(AND($U66&gt;=5,$U66&lt;=7),LOOKUP($A$3,Models!$D$7:$D$9,Models!$H$40:$H$42), IF($U66 &gt; 7,LOOKUP($A$3,Models!$D$7:$D$9,Models!$I$40:$I$42), 0)))), 0)</f>
        <v>0</v>
      </c>
      <c r="AE66" s="14">
        <f>IF($T66=Models!$E$44,IF($U66&lt;1,LOOKUP($A$3,Models!$D$7:$D$9,Models!$F$45:$F$47),IF(AND($U66&gt;=1,$U66&lt;=4),LOOKUP($A$3,Models!$D$7:$D$9,Models!$G$45:$G$47),IF(AND($U66&gt;=5,$U66&lt;=7),LOOKUP($A$3,Models!$D$7:$D$9,Models!$H$45:$H$47), IF($U66 &gt; 7,LOOKUP($A$3,Models!$D$7:$D$9,Models!$I$45:$I$47), 0)))), 0)</f>
        <v>0</v>
      </c>
      <c r="AF66" s="14">
        <f>IF($T66=Models!$E$49,IF($U66&lt;1,LOOKUP($A$3,Models!$D$7:$D$9,Models!$F$50:$F$52),IF(AND($U66&gt;=1,$U66&lt;=4),LOOKUP($A$3,Models!$D$7:$D$9,Models!$G$50:$G$52),IF(AND($U66&gt;=5,$U66&lt;=7),LOOKUP($A$3,Models!$D$7:$D$9,Models!$H$50:$H$52), IF($U66 &gt; 7,LOOKUP($A$3,Models!$D$7:$D$9,Models!$I$50:$I$52), 0)))), 0)</f>
        <v>0</v>
      </c>
      <c r="AG66" s="14">
        <f>IF($T66=Models!$E$54,IF($U66&lt;1,LOOKUP($A$3,Models!$D$7:$D$9,Models!$F$55:$F$57),IF(AND($U66&gt;=1,$U66&lt;=4),LOOKUP($A$3,Models!$D$7:$D$9,Models!$G$55:$G$57),IF(AND($U66&gt;=5,$U66&lt;=7),LOOKUP($A$3,Models!$D$7:$D$9,Models!$H$55:$H$57), IF($U66 &gt; 7,LOOKUP($A$3,Models!$D$7:$D$9,Models!$I$55:$I$57), 0)))), 0)</f>
        <v>0</v>
      </c>
      <c r="AH66" s="14">
        <f>IF($T66=Models!$E$59,IF($U66&lt;1,LOOKUP($A$3,Models!$D$7:$D$9,Models!$F$60:$F$62),IF(AND($U66&gt;=1,$U66&lt;=4),LOOKUP($A$3,Models!$D$7:$D$9,Models!$G$60:$G$62),IF(AND($U66&gt;=5,$U66&lt;=7),LOOKUP($A$3,Models!$D$7:$D$9,Models!$H$60:$H$62), IF($U66 &gt; 7,LOOKUP($A$3,Models!$D$7:$D$9,Models!$I$60:$I$62), 0)))), 0)</f>
        <v>0</v>
      </c>
    </row>
    <row r="67" spans="16:34">
      <c r="P67" s="6" t="e">
        <f ca="1">IF(LOOKUP(Beds!A100, Models!$A$4:$A$105, Models!$B$4:$B$105) = "QUEBEC 2", " ", IF(LOOKUP(Beds!A100, Models!$A$4:$A$105, Models!$B$4:$B$105) = "QUEBEC", " ", IF(Beds!B100 = 0, 0, YEAR(NOW())-IF(VALUE(LEFT(Beds!B100,2))&gt;80,CONCATENATE(19,LEFT(Beds!B100,2)),CONCATENATE(20,LEFT(Beds!B100,2))))))</f>
        <v>#N/A</v>
      </c>
      <c r="S67" s="7" t="str">
        <f>LEFT(Beds!A98,4)</f>
        <v/>
      </c>
      <c r="T67" t="str">
        <f>IF(S67 = "", " ", LOOKUP(S67,Models!$A$4:$A$99,Models!$B$4:$B$99))</f>
        <v xml:space="preserve"> </v>
      </c>
      <c r="U67" t="str">
        <f>Beds!C98</f>
        <v/>
      </c>
      <c r="W67">
        <f t="shared" si="0"/>
        <v>0</v>
      </c>
      <c r="X67" s="14">
        <f>IF($T67=Models!$E$6,IF($U67&lt;1,LOOKUP($A$3,Models!$D$7:$D$9,Models!$F$7:$F$9),IF(AND($U67&gt;=1,$U67&lt;=3),LOOKUP($A$3,Models!$D$7:$D$9,Models!$G$7:$G$9),IF(AND($U67&gt;=4,$U67&lt;=6),LOOKUP($A$3,Models!$D$7:$D$9,Models!$H$7:$H$9), IF(AND($U67&gt;=7,$U67&lt;=10),LOOKUP($A$3,Models!$D$7:$D$9,Models!$I$7:$I$9), IF($U67 &gt; 10,LOOKUP($A$3,Models!$D$7:$D$9,Models!$J$7:$J$9), 0))))), 0)</f>
        <v>0</v>
      </c>
      <c r="Y67" s="14">
        <f>IF($T67=Models!$E$11,IF($U67&lt;1,LOOKUP($A$3,Models!$D$7:$D$9,Models!$F$12:$F$14),IF(AND($U67&gt;=1,$U67&lt;=3),LOOKUP($A$3,Models!$D$7:$D$9,Models!$G$12:$G$14),IF(AND($U67&gt;=4,$U67&lt;=6),LOOKUP($A$3,Models!$D$7:$D$9,Models!$H$12:$H$14), IF(AND($U67&gt;=7,$U67&lt;=10),LOOKUP($A$3,Models!$D$7:$D$9,Models!$I$12:$I$14), IF($U67 &gt; 10,LOOKUP($A$3,Models!$D$7:$D$9,Models!$J$12:$J$14), 0))))), 0)</f>
        <v>0</v>
      </c>
      <c r="Z67" s="14">
        <f>IF($T67=Models!$E$16,IF($U67&lt;1,LOOKUP($A$3,Models!$D$7:$D$9,Models!$F$17:$F$19),IF(AND($U67&gt;=1,$U67&lt;=3),LOOKUP($A$3,Models!$D$7:$D$9,Models!$G$17:$G$19),IF(AND($U67&gt;=4,$U67&lt;=6),LOOKUP($A$3,Models!$D$7:$D$9,Models!$H$17:$H$19), IF(AND($U67&gt;=7,$U67&lt;=10),LOOKUP($A$3,Models!$D$7:$D$9,Models!$I$17:$I$19), IF($U67 &gt; 10,LOOKUP($A$3,Models!$D$7:$D$9,Models!$J$17:$J$19), 0))))), 0)</f>
        <v>0</v>
      </c>
      <c r="AA67" s="14">
        <f>IF($T67=Models!$E$21,IF($U67&lt;1,LOOKUP($A$3,Models!$D$7:$D$9,Models!$F$22:$F$24),IF(AND($U67&gt;=1,$U67&lt;=3),LOOKUP($A$3,Models!$D$7:$D$9,Models!$G$22:$G$24),IF(AND($U67&gt;=4,$U67&lt;=6),LOOKUP($A$3,Models!$D$7:$D$9,Models!$H$22:$H$24), IF(AND($U67&gt;=7,$U67&lt;=10),LOOKUP($A$3,Models!$D$7:$D$9,Models!$I$22:$I$24), IF($U67 &gt; 10,LOOKUP($A$3,Models!$D$7:$D$9,Models!$J$22:$J$24), 0))))), 0)</f>
        <v>0</v>
      </c>
      <c r="AB67" s="14">
        <f>IF($T67=Models!$E$26,IF($U67&lt;1,LOOKUP($A$3,Models!$D$7:$D$9,Models!$F$27:$F$29),IF(AND($U67&gt;=1,$U67&lt;=3),LOOKUP($A$3,Models!$D$7:$D$9,Models!$G$27:$G$29),IF(AND($U67&gt;=4,$U67&lt;=6),LOOKUP($A$3,Models!$D$7:$D$9,Models!$H$27:$H$29), IF(AND($U67&gt;=7,$U67&lt;=10),LOOKUP($A$3,Models!$D$7:$D$9,Models!$I$27:$I$29), IF($U67 &gt; 10,LOOKUP($A$3,Models!$D$7:$D$9,Models!$J$27:$J$29), 0))))), 0)</f>
        <v>0</v>
      </c>
      <c r="AC67" s="14">
        <f>IF($T67=Models!$E$31,IF($U67&lt;1,LOOKUP($A$3,Models!$D$7:$D$9,Models!$F$32:$F$34),IF(AND($U67&gt;=1,$U67&lt;=3),LOOKUP($A$3,Models!$D$7:$D$9,Models!$G$32:$G$34),IF(AND($U67&gt;=4,$U67&lt;=6),LOOKUP($A$3,Models!$D$7:$D$9,Models!$H$32:$H$34), IF(AND($U67&gt;=7,$U67&lt;=10),LOOKUP($A$3,Models!$D$7:$D$9,Models!$I$32:$I$34), IF($U67 &gt; 10,LOOKUP($A$3,Models!$D$7:$D$9,Models!$J$32:$J$34), 0))))), 0)</f>
        <v>0</v>
      </c>
      <c r="AD67" s="14">
        <f>IF($T67=Models!$E$39,IF($U67&lt;1,LOOKUP($A$3,Models!$D$7:$D$9,Models!$F$40:$F$42),IF(AND($U67&gt;=1,$U67&lt;=4),LOOKUP($A$3,Models!$D$7:$D$9,Models!$G$40:$G$42),IF(AND($U67&gt;=5,$U67&lt;=7),LOOKUP($A$3,Models!$D$7:$D$9,Models!$H$40:$H$42), IF($U67 &gt; 7,LOOKUP($A$3,Models!$D$7:$D$9,Models!$I$40:$I$42), 0)))), 0)</f>
        <v>0</v>
      </c>
      <c r="AE67" s="14">
        <f>IF($T67=Models!$E$44,IF($U67&lt;1,LOOKUP($A$3,Models!$D$7:$D$9,Models!$F$45:$F$47),IF(AND($U67&gt;=1,$U67&lt;=4),LOOKUP($A$3,Models!$D$7:$D$9,Models!$G$45:$G$47),IF(AND($U67&gt;=5,$U67&lt;=7),LOOKUP($A$3,Models!$D$7:$D$9,Models!$H$45:$H$47), IF($U67 &gt; 7,LOOKUP($A$3,Models!$D$7:$D$9,Models!$I$45:$I$47), 0)))), 0)</f>
        <v>0</v>
      </c>
      <c r="AF67" s="14">
        <f>IF($T67=Models!$E$49,IF($U67&lt;1,LOOKUP($A$3,Models!$D$7:$D$9,Models!$F$50:$F$52),IF(AND($U67&gt;=1,$U67&lt;=4),LOOKUP($A$3,Models!$D$7:$D$9,Models!$G$50:$G$52),IF(AND($U67&gt;=5,$U67&lt;=7),LOOKUP($A$3,Models!$D$7:$D$9,Models!$H$50:$H$52), IF($U67 &gt; 7,LOOKUP($A$3,Models!$D$7:$D$9,Models!$I$50:$I$52), 0)))), 0)</f>
        <v>0</v>
      </c>
      <c r="AG67" s="14">
        <f>IF($T67=Models!$E$54,IF($U67&lt;1,LOOKUP($A$3,Models!$D$7:$D$9,Models!$F$55:$F$57),IF(AND($U67&gt;=1,$U67&lt;=4),LOOKUP($A$3,Models!$D$7:$D$9,Models!$G$55:$G$57),IF(AND($U67&gt;=5,$U67&lt;=7),LOOKUP($A$3,Models!$D$7:$D$9,Models!$H$55:$H$57), IF($U67 &gt; 7,LOOKUP($A$3,Models!$D$7:$D$9,Models!$I$55:$I$57), 0)))), 0)</f>
        <v>0</v>
      </c>
      <c r="AH67" s="14">
        <f>IF($T67=Models!$E$59,IF($U67&lt;1,LOOKUP($A$3,Models!$D$7:$D$9,Models!$F$60:$F$62),IF(AND($U67&gt;=1,$U67&lt;=4),LOOKUP($A$3,Models!$D$7:$D$9,Models!$G$60:$G$62),IF(AND($U67&gt;=5,$U67&lt;=7),LOOKUP($A$3,Models!$D$7:$D$9,Models!$H$60:$H$62), IF($U67 &gt; 7,LOOKUP($A$3,Models!$D$7:$D$9,Models!$I$60:$I$62), 0)))), 0)</f>
        <v>0</v>
      </c>
    </row>
    <row r="68" spans="16:34">
      <c r="P68" s="6" t="e">
        <f ca="1">IF(LOOKUP(Beds!A101, Models!$A$4:$A$105, Models!$B$4:$B$105) = "QUEBEC 2", " ", IF(LOOKUP(Beds!A101, Models!$A$4:$A$105, Models!$B$4:$B$105) = "QUEBEC", " ", IF(Beds!B101 = 0, 0, YEAR(NOW())-IF(VALUE(LEFT(Beds!B101,2))&gt;80,CONCATENATE(19,LEFT(Beds!B101,2)),CONCATENATE(20,LEFT(Beds!B101,2))))))</f>
        <v>#N/A</v>
      </c>
      <c r="S68" s="7" t="str">
        <f>LEFT(Beds!A99,4)</f>
        <v/>
      </c>
      <c r="T68" t="str">
        <f>IF(S68 = "", " ", LOOKUP(S68,Models!$A$4:$A$99,Models!$B$4:$B$99))</f>
        <v xml:space="preserve"> </v>
      </c>
      <c r="U68" t="str">
        <f>Beds!C99</f>
        <v/>
      </c>
      <c r="W68">
        <f t="shared" si="0"/>
        <v>0</v>
      </c>
      <c r="X68" s="14">
        <f>IF($T68=Models!$E$6,IF($U68&lt;1,LOOKUP($A$3,Models!$D$7:$D$9,Models!$F$7:$F$9),IF(AND($U68&gt;=1,$U68&lt;=3),LOOKUP($A$3,Models!$D$7:$D$9,Models!$G$7:$G$9),IF(AND($U68&gt;=4,$U68&lt;=6),LOOKUP($A$3,Models!$D$7:$D$9,Models!$H$7:$H$9), IF(AND($U68&gt;=7,$U68&lt;=10),LOOKUP($A$3,Models!$D$7:$D$9,Models!$I$7:$I$9), IF($U68 &gt; 10,LOOKUP($A$3,Models!$D$7:$D$9,Models!$J$7:$J$9), 0))))), 0)</f>
        <v>0</v>
      </c>
      <c r="Y68" s="14">
        <f>IF($T68=Models!$E$11,IF($U68&lt;1,LOOKUP($A$3,Models!$D$7:$D$9,Models!$F$12:$F$14),IF(AND($U68&gt;=1,$U68&lt;=3),LOOKUP($A$3,Models!$D$7:$D$9,Models!$G$12:$G$14),IF(AND($U68&gt;=4,$U68&lt;=6),LOOKUP($A$3,Models!$D$7:$D$9,Models!$H$12:$H$14), IF(AND($U68&gt;=7,$U68&lt;=10),LOOKUP($A$3,Models!$D$7:$D$9,Models!$I$12:$I$14), IF($U68 &gt; 10,LOOKUP($A$3,Models!$D$7:$D$9,Models!$J$12:$J$14), 0))))), 0)</f>
        <v>0</v>
      </c>
      <c r="Z68" s="14">
        <f>IF($T68=Models!$E$16,IF($U68&lt;1,LOOKUP($A$3,Models!$D$7:$D$9,Models!$F$17:$F$19),IF(AND($U68&gt;=1,$U68&lt;=3),LOOKUP($A$3,Models!$D$7:$D$9,Models!$G$17:$G$19),IF(AND($U68&gt;=4,$U68&lt;=6),LOOKUP($A$3,Models!$D$7:$D$9,Models!$H$17:$H$19), IF(AND($U68&gt;=7,$U68&lt;=10),LOOKUP($A$3,Models!$D$7:$D$9,Models!$I$17:$I$19), IF($U68 &gt; 10,LOOKUP($A$3,Models!$D$7:$D$9,Models!$J$17:$J$19), 0))))), 0)</f>
        <v>0</v>
      </c>
      <c r="AA68" s="14">
        <f>IF($T68=Models!$E$21,IF($U68&lt;1,LOOKUP($A$3,Models!$D$7:$D$9,Models!$F$22:$F$24),IF(AND($U68&gt;=1,$U68&lt;=3),LOOKUP($A$3,Models!$D$7:$D$9,Models!$G$22:$G$24),IF(AND($U68&gt;=4,$U68&lt;=6),LOOKUP($A$3,Models!$D$7:$D$9,Models!$H$22:$H$24), IF(AND($U68&gt;=7,$U68&lt;=10),LOOKUP($A$3,Models!$D$7:$D$9,Models!$I$22:$I$24), IF($U68 &gt; 10,LOOKUP($A$3,Models!$D$7:$D$9,Models!$J$22:$J$24), 0))))), 0)</f>
        <v>0</v>
      </c>
      <c r="AB68" s="14">
        <f>IF($T68=Models!$E$26,IF($U68&lt;1,LOOKUP($A$3,Models!$D$7:$D$9,Models!$F$27:$F$29),IF(AND($U68&gt;=1,$U68&lt;=3),LOOKUP($A$3,Models!$D$7:$D$9,Models!$G$27:$G$29),IF(AND($U68&gt;=4,$U68&lt;=6),LOOKUP($A$3,Models!$D$7:$D$9,Models!$H$27:$H$29), IF(AND($U68&gt;=7,$U68&lt;=10),LOOKUP($A$3,Models!$D$7:$D$9,Models!$I$27:$I$29), IF($U68 &gt; 10,LOOKUP($A$3,Models!$D$7:$D$9,Models!$J$27:$J$29), 0))))), 0)</f>
        <v>0</v>
      </c>
      <c r="AC68" s="14">
        <f>IF($T68=Models!$E$31,IF($U68&lt;1,LOOKUP($A$3,Models!$D$7:$D$9,Models!$F$32:$F$34),IF(AND($U68&gt;=1,$U68&lt;=3),LOOKUP($A$3,Models!$D$7:$D$9,Models!$G$32:$G$34),IF(AND($U68&gt;=4,$U68&lt;=6),LOOKUP($A$3,Models!$D$7:$D$9,Models!$H$32:$H$34), IF(AND($U68&gt;=7,$U68&lt;=10),LOOKUP($A$3,Models!$D$7:$D$9,Models!$I$32:$I$34), IF($U68 &gt; 10,LOOKUP($A$3,Models!$D$7:$D$9,Models!$J$32:$J$34), 0))))), 0)</f>
        <v>0</v>
      </c>
      <c r="AD68" s="14">
        <f>IF($T68=Models!$E$39,IF($U68&lt;1,LOOKUP($A$3,Models!$D$7:$D$9,Models!$F$40:$F$42),IF(AND($U68&gt;=1,$U68&lt;=4),LOOKUP($A$3,Models!$D$7:$D$9,Models!$G$40:$G$42),IF(AND($U68&gt;=5,$U68&lt;=7),LOOKUP($A$3,Models!$D$7:$D$9,Models!$H$40:$H$42), IF($U68 &gt; 7,LOOKUP($A$3,Models!$D$7:$D$9,Models!$I$40:$I$42), 0)))), 0)</f>
        <v>0</v>
      </c>
      <c r="AE68" s="14">
        <f>IF($T68=Models!$E$44,IF($U68&lt;1,LOOKUP($A$3,Models!$D$7:$D$9,Models!$F$45:$F$47),IF(AND($U68&gt;=1,$U68&lt;=4),LOOKUP($A$3,Models!$D$7:$D$9,Models!$G$45:$G$47),IF(AND($U68&gt;=5,$U68&lt;=7),LOOKUP($A$3,Models!$D$7:$D$9,Models!$H$45:$H$47), IF($U68 &gt; 7,LOOKUP($A$3,Models!$D$7:$D$9,Models!$I$45:$I$47), 0)))), 0)</f>
        <v>0</v>
      </c>
      <c r="AF68" s="14">
        <f>IF($T68=Models!$E$49,IF($U68&lt;1,LOOKUP($A$3,Models!$D$7:$D$9,Models!$F$50:$F$52),IF(AND($U68&gt;=1,$U68&lt;=4),LOOKUP($A$3,Models!$D$7:$D$9,Models!$G$50:$G$52),IF(AND($U68&gt;=5,$U68&lt;=7),LOOKUP($A$3,Models!$D$7:$D$9,Models!$H$50:$H$52), IF($U68 &gt; 7,LOOKUP($A$3,Models!$D$7:$D$9,Models!$I$50:$I$52), 0)))), 0)</f>
        <v>0</v>
      </c>
      <c r="AG68" s="14">
        <f>IF($T68=Models!$E$54,IF($U68&lt;1,LOOKUP($A$3,Models!$D$7:$D$9,Models!$F$55:$F$57),IF(AND($U68&gt;=1,$U68&lt;=4),LOOKUP($A$3,Models!$D$7:$D$9,Models!$G$55:$G$57),IF(AND($U68&gt;=5,$U68&lt;=7),LOOKUP($A$3,Models!$D$7:$D$9,Models!$H$55:$H$57), IF($U68 &gt; 7,LOOKUP($A$3,Models!$D$7:$D$9,Models!$I$55:$I$57), 0)))), 0)</f>
        <v>0</v>
      </c>
      <c r="AH68" s="14">
        <f>IF($T68=Models!$E$59,IF($U68&lt;1,LOOKUP($A$3,Models!$D$7:$D$9,Models!$F$60:$F$62),IF(AND($U68&gt;=1,$U68&lt;=4),LOOKUP($A$3,Models!$D$7:$D$9,Models!$G$60:$G$62),IF(AND($U68&gt;=5,$U68&lt;=7),LOOKUP($A$3,Models!$D$7:$D$9,Models!$H$60:$H$62), IF($U68 &gt; 7,LOOKUP($A$3,Models!$D$7:$D$9,Models!$I$60:$I$62), 0)))), 0)</f>
        <v>0</v>
      </c>
    </row>
    <row r="69" spans="16:34">
      <c r="P69" s="6" t="e">
        <f ca="1">IF(LOOKUP(Beds!A102, Models!$A$4:$A$105, Models!$B$4:$B$105) = "QUEBEC 2", " ", IF(LOOKUP(Beds!A102, Models!$A$4:$A$105, Models!$B$4:$B$105) = "QUEBEC", " ", IF(Beds!B102 = 0, 0, YEAR(NOW())-IF(VALUE(LEFT(Beds!B102,2))&gt;80,CONCATENATE(19,LEFT(Beds!B102,2)),CONCATENATE(20,LEFT(Beds!B102,2))))))</f>
        <v>#N/A</v>
      </c>
      <c r="S69" s="7" t="str">
        <f>LEFT(Beds!A100,4)</f>
        <v/>
      </c>
      <c r="T69" t="str">
        <f>IF(S69 = "", " ", LOOKUP(S69,Models!$A$4:$A$99,Models!$B$4:$B$99))</f>
        <v xml:space="preserve"> </v>
      </c>
      <c r="U69" t="str">
        <f>Beds!C100</f>
        <v/>
      </c>
      <c r="W69">
        <f t="shared" si="0"/>
        <v>0</v>
      </c>
      <c r="X69" s="14">
        <f>IF($T69=Models!$E$6,IF($U69&lt;1,LOOKUP($A$3,Models!$D$7:$D$9,Models!$F$7:$F$9),IF(AND($U69&gt;=1,$U69&lt;=3),LOOKUP($A$3,Models!$D$7:$D$9,Models!$G$7:$G$9),IF(AND($U69&gt;=4,$U69&lt;=6),LOOKUP($A$3,Models!$D$7:$D$9,Models!$H$7:$H$9), IF(AND($U69&gt;=7,$U69&lt;=10),LOOKUP($A$3,Models!$D$7:$D$9,Models!$I$7:$I$9), IF($U69 &gt; 10,LOOKUP($A$3,Models!$D$7:$D$9,Models!$J$7:$J$9), 0))))), 0)</f>
        <v>0</v>
      </c>
      <c r="Y69" s="14">
        <f>IF($T69=Models!$E$11,IF($U69&lt;1,LOOKUP($A$3,Models!$D$7:$D$9,Models!$F$12:$F$14),IF(AND($U69&gt;=1,$U69&lt;=3),LOOKUP($A$3,Models!$D$7:$D$9,Models!$G$12:$G$14),IF(AND($U69&gt;=4,$U69&lt;=6),LOOKUP($A$3,Models!$D$7:$D$9,Models!$H$12:$H$14), IF(AND($U69&gt;=7,$U69&lt;=10),LOOKUP($A$3,Models!$D$7:$D$9,Models!$I$12:$I$14), IF($U69 &gt; 10,LOOKUP($A$3,Models!$D$7:$D$9,Models!$J$12:$J$14), 0))))), 0)</f>
        <v>0</v>
      </c>
      <c r="Z69" s="14">
        <f>IF($T69=Models!$E$16,IF($U69&lt;1,LOOKUP($A$3,Models!$D$7:$D$9,Models!$F$17:$F$19),IF(AND($U69&gt;=1,$U69&lt;=3),LOOKUP($A$3,Models!$D$7:$D$9,Models!$G$17:$G$19),IF(AND($U69&gt;=4,$U69&lt;=6),LOOKUP($A$3,Models!$D$7:$D$9,Models!$H$17:$H$19), IF(AND($U69&gt;=7,$U69&lt;=10),LOOKUP($A$3,Models!$D$7:$D$9,Models!$I$17:$I$19), IF($U69 &gt; 10,LOOKUP($A$3,Models!$D$7:$D$9,Models!$J$17:$J$19), 0))))), 0)</f>
        <v>0</v>
      </c>
      <c r="AA69" s="14">
        <f>IF($T69=Models!$E$21,IF($U69&lt;1,LOOKUP($A$3,Models!$D$7:$D$9,Models!$F$22:$F$24),IF(AND($U69&gt;=1,$U69&lt;=3),LOOKUP($A$3,Models!$D$7:$D$9,Models!$G$22:$G$24),IF(AND($U69&gt;=4,$U69&lt;=6),LOOKUP($A$3,Models!$D$7:$D$9,Models!$H$22:$H$24), IF(AND($U69&gt;=7,$U69&lt;=10),LOOKUP($A$3,Models!$D$7:$D$9,Models!$I$22:$I$24), IF($U69 &gt; 10,LOOKUP($A$3,Models!$D$7:$D$9,Models!$J$22:$J$24), 0))))), 0)</f>
        <v>0</v>
      </c>
      <c r="AB69" s="14">
        <f>IF($T69=Models!$E$26,IF($U69&lt;1,LOOKUP($A$3,Models!$D$7:$D$9,Models!$F$27:$F$29),IF(AND($U69&gt;=1,$U69&lt;=3),LOOKUP($A$3,Models!$D$7:$D$9,Models!$G$27:$G$29),IF(AND($U69&gt;=4,$U69&lt;=6),LOOKUP($A$3,Models!$D$7:$D$9,Models!$H$27:$H$29), IF(AND($U69&gt;=7,$U69&lt;=10),LOOKUP($A$3,Models!$D$7:$D$9,Models!$I$27:$I$29), IF($U69 &gt; 10,LOOKUP($A$3,Models!$D$7:$D$9,Models!$J$27:$J$29), 0))))), 0)</f>
        <v>0</v>
      </c>
      <c r="AC69" s="14">
        <f>IF($T69=Models!$E$31,IF($U69&lt;1,LOOKUP($A$3,Models!$D$7:$D$9,Models!$F$32:$F$34),IF(AND($U69&gt;=1,$U69&lt;=3),LOOKUP($A$3,Models!$D$7:$D$9,Models!$G$32:$G$34),IF(AND($U69&gt;=4,$U69&lt;=6),LOOKUP($A$3,Models!$D$7:$D$9,Models!$H$32:$H$34), IF(AND($U69&gt;=7,$U69&lt;=10),LOOKUP($A$3,Models!$D$7:$D$9,Models!$I$32:$I$34), IF($U69 &gt; 10,LOOKUP($A$3,Models!$D$7:$D$9,Models!$J$32:$J$34), 0))))), 0)</f>
        <v>0</v>
      </c>
      <c r="AD69" s="14">
        <f>IF($T69=Models!$E$39,IF($U69&lt;1,LOOKUP($A$3,Models!$D$7:$D$9,Models!$F$40:$F$42),IF(AND($U69&gt;=1,$U69&lt;=4),LOOKUP($A$3,Models!$D$7:$D$9,Models!$G$40:$G$42),IF(AND($U69&gt;=5,$U69&lt;=7),LOOKUP($A$3,Models!$D$7:$D$9,Models!$H$40:$H$42), IF($U69 &gt; 7,LOOKUP($A$3,Models!$D$7:$D$9,Models!$I$40:$I$42), 0)))), 0)</f>
        <v>0</v>
      </c>
      <c r="AE69" s="14">
        <f>IF($T69=Models!$E$44,IF($U69&lt;1,LOOKUP($A$3,Models!$D$7:$D$9,Models!$F$45:$F$47),IF(AND($U69&gt;=1,$U69&lt;=4),LOOKUP($A$3,Models!$D$7:$D$9,Models!$G$45:$G$47),IF(AND($U69&gt;=5,$U69&lt;=7),LOOKUP($A$3,Models!$D$7:$D$9,Models!$H$45:$H$47), IF($U69 &gt; 7,LOOKUP($A$3,Models!$D$7:$D$9,Models!$I$45:$I$47), 0)))), 0)</f>
        <v>0</v>
      </c>
      <c r="AF69" s="14">
        <f>IF($T69=Models!$E$49,IF($U69&lt;1,LOOKUP($A$3,Models!$D$7:$D$9,Models!$F$50:$F$52),IF(AND($U69&gt;=1,$U69&lt;=4),LOOKUP($A$3,Models!$D$7:$D$9,Models!$G$50:$G$52),IF(AND($U69&gt;=5,$U69&lt;=7),LOOKUP($A$3,Models!$D$7:$D$9,Models!$H$50:$H$52), IF($U69 &gt; 7,LOOKUP($A$3,Models!$D$7:$D$9,Models!$I$50:$I$52), 0)))), 0)</f>
        <v>0</v>
      </c>
      <c r="AG69" s="14">
        <f>IF($T69=Models!$E$54,IF($U69&lt;1,LOOKUP($A$3,Models!$D$7:$D$9,Models!$F$55:$F$57),IF(AND($U69&gt;=1,$U69&lt;=4),LOOKUP($A$3,Models!$D$7:$D$9,Models!$G$55:$G$57),IF(AND($U69&gt;=5,$U69&lt;=7),LOOKUP($A$3,Models!$D$7:$D$9,Models!$H$55:$H$57), IF($U69 &gt; 7,LOOKUP($A$3,Models!$D$7:$D$9,Models!$I$55:$I$57), 0)))), 0)</f>
        <v>0</v>
      </c>
      <c r="AH69" s="14">
        <f>IF($T69=Models!$E$59,IF($U69&lt;1,LOOKUP($A$3,Models!$D$7:$D$9,Models!$F$60:$F$62),IF(AND($U69&gt;=1,$U69&lt;=4),LOOKUP($A$3,Models!$D$7:$D$9,Models!$G$60:$G$62),IF(AND($U69&gt;=5,$U69&lt;=7),LOOKUP($A$3,Models!$D$7:$D$9,Models!$H$60:$H$62), IF($U69 &gt; 7,LOOKUP($A$3,Models!$D$7:$D$9,Models!$I$60:$I$62), 0)))), 0)</f>
        <v>0</v>
      </c>
    </row>
    <row r="70" spans="16:34">
      <c r="P70" s="6" t="e">
        <f ca="1">IF(LOOKUP(Beds!A103, Models!$A$4:$A$105, Models!$B$4:$B$105) = "QUEBEC 2", " ", IF(LOOKUP(Beds!A103, Models!$A$4:$A$105, Models!$B$4:$B$105) = "QUEBEC", " ", IF(Beds!B103 = 0, 0, YEAR(NOW())-IF(VALUE(LEFT(Beds!B103,2))&gt;80,CONCATENATE(19,LEFT(Beds!B103,2)),CONCATENATE(20,LEFT(Beds!B103,2))))))</f>
        <v>#N/A</v>
      </c>
      <c r="S70" s="7" t="str">
        <f>LEFT(Beds!A101,4)</f>
        <v/>
      </c>
      <c r="T70" t="str">
        <f>IF(S70 = "", " ", LOOKUP(S70,Models!$A$4:$A$99,Models!$B$4:$B$99))</f>
        <v xml:space="preserve"> </v>
      </c>
      <c r="U70" t="str">
        <f>Beds!C101</f>
        <v/>
      </c>
      <c r="W70">
        <f t="shared" ref="W70:W133" si="1">SUM(X70:AH70)</f>
        <v>0</v>
      </c>
      <c r="X70" s="14">
        <f>IF($T70=Models!$E$6,IF($U70&lt;1,LOOKUP($A$3,Models!$D$7:$D$9,Models!$F$7:$F$9),IF(AND($U70&gt;=1,$U70&lt;=3),LOOKUP($A$3,Models!$D$7:$D$9,Models!$G$7:$G$9),IF(AND($U70&gt;=4,$U70&lt;=6),LOOKUP($A$3,Models!$D$7:$D$9,Models!$H$7:$H$9), IF(AND($U70&gt;=7,$U70&lt;=10),LOOKUP($A$3,Models!$D$7:$D$9,Models!$I$7:$I$9), IF($U70 &gt; 10,LOOKUP($A$3,Models!$D$7:$D$9,Models!$J$7:$J$9), 0))))), 0)</f>
        <v>0</v>
      </c>
      <c r="Y70" s="14">
        <f>IF($T70=Models!$E$11,IF($U70&lt;1,LOOKUP($A$3,Models!$D$7:$D$9,Models!$F$12:$F$14),IF(AND($U70&gt;=1,$U70&lt;=3),LOOKUP($A$3,Models!$D$7:$D$9,Models!$G$12:$G$14),IF(AND($U70&gt;=4,$U70&lt;=6),LOOKUP($A$3,Models!$D$7:$D$9,Models!$H$12:$H$14), IF(AND($U70&gt;=7,$U70&lt;=10),LOOKUP($A$3,Models!$D$7:$D$9,Models!$I$12:$I$14), IF($U70 &gt; 10,LOOKUP($A$3,Models!$D$7:$D$9,Models!$J$12:$J$14), 0))))), 0)</f>
        <v>0</v>
      </c>
      <c r="Z70" s="14">
        <f>IF($T70=Models!$E$16,IF($U70&lt;1,LOOKUP($A$3,Models!$D$7:$D$9,Models!$F$17:$F$19),IF(AND($U70&gt;=1,$U70&lt;=3),LOOKUP($A$3,Models!$D$7:$D$9,Models!$G$17:$G$19),IF(AND($U70&gt;=4,$U70&lt;=6),LOOKUP($A$3,Models!$D$7:$D$9,Models!$H$17:$H$19), IF(AND($U70&gt;=7,$U70&lt;=10),LOOKUP($A$3,Models!$D$7:$D$9,Models!$I$17:$I$19), IF($U70 &gt; 10,LOOKUP($A$3,Models!$D$7:$D$9,Models!$J$17:$J$19), 0))))), 0)</f>
        <v>0</v>
      </c>
      <c r="AA70" s="14">
        <f>IF($T70=Models!$E$21,IF($U70&lt;1,LOOKUP($A$3,Models!$D$7:$D$9,Models!$F$22:$F$24),IF(AND($U70&gt;=1,$U70&lt;=3),LOOKUP($A$3,Models!$D$7:$D$9,Models!$G$22:$G$24),IF(AND($U70&gt;=4,$U70&lt;=6),LOOKUP($A$3,Models!$D$7:$D$9,Models!$H$22:$H$24), IF(AND($U70&gt;=7,$U70&lt;=10),LOOKUP($A$3,Models!$D$7:$D$9,Models!$I$22:$I$24), IF($U70 &gt; 10,LOOKUP($A$3,Models!$D$7:$D$9,Models!$J$22:$J$24), 0))))), 0)</f>
        <v>0</v>
      </c>
      <c r="AB70" s="14">
        <f>IF($T70=Models!$E$26,IF($U70&lt;1,LOOKUP($A$3,Models!$D$7:$D$9,Models!$F$27:$F$29),IF(AND($U70&gt;=1,$U70&lt;=3),LOOKUP($A$3,Models!$D$7:$D$9,Models!$G$27:$G$29),IF(AND($U70&gt;=4,$U70&lt;=6),LOOKUP($A$3,Models!$D$7:$D$9,Models!$H$27:$H$29), IF(AND($U70&gt;=7,$U70&lt;=10),LOOKUP($A$3,Models!$D$7:$D$9,Models!$I$27:$I$29), IF($U70 &gt; 10,LOOKUP($A$3,Models!$D$7:$D$9,Models!$J$27:$J$29), 0))))), 0)</f>
        <v>0</v>
      </c>
      <c r="AC70" s="14">
        <f>IF($T70=Models!$E$31,IF($U70&lt;1,LOOKUP($A$3,Models!$D$7:$D$9,Models!$F$32:$F$34),IF(AND($U70&gt;=1,$U70&lt;=3),LOOKUP($A$3,Models!$D$7:$D$9,Models!$G$32:$G$34),IF(AND($U70&gt;=4,$U70&lt;=6),LOOKUP($A$3,Models!$D$7:$D$9,Models!$H$32:$H$34), IF(AND($U70&gt;=7,$U70&lt;=10),LOOKUP($A$3,Models!$D$7:$D$9,Models!$I$32:$I$34), IF($U70 &gt; 10,LOOKUP($A$3,Models!$D$7:$D$9,Models!$J$32:$J$34), 0))))), 0)</f>
        <v>0</v>
      </c>
      <c r="AD70" s="14">
        <f>IF($T70=Models!$E$39,IF($U70&lt;1,LOOKUP($A$3,Models!$D$7:$D$9,Models!$F$40:$F$42),IF(AND($U70&gt;=1,$U70&lt;=4),LOOKUP($A$3,Models!$D$7:$D$9,Models!$G$40:$G$42),IF(AND($U70&gt;=5,$U70&lt;=7),LOOKUP($A$3,Models!$D$7:$D$9,Models!$H$40:$H$42), IF($U70 &gt; 7,LOOKUP($A$3,Models!$D$7:$D$9,Models!$I$40:$I$42), 0)))), 0)</f>
        <v>0</v>
      </c>
      <c r="AE70" s="14">
        <f>IF($T70=Models!$E$44,IF($U70&lt;1,LOOKUP($A$3,Models!$D$7:$D$9,Models!$F$45:$F$47),IF(AND($U70&gt;=1,$U70&lt;=4),LOOKUP($A$3,Models!$D$7:$D$9,Models!$G$45:$G$47),IF(AND($U70&gt;=5,$U70&lt;=7),LOOKUP($A$3,Models!$D$7:$D$9,Models!$H$45:$H$47), IF($U70 &gt; 7,LOOKUP($A$3,Models!$D$7:$D$9,Models!$I$45:$I$47), 0)))), 0)</f>
        <v>0</v>
      </c>
      <c r="AF70" s="14">
        <f>IF($T70=Models!$E$49,IF($U70&lt;1,LOOKUP($A$3,Models!$D$7:$D$9,Models!$F$50:$F$52),IF(AND($U70&gt;=1,$U70&lt;=4),LOOKUP($A$3,Models!$D$7:$D$9,Models!$G$50:$G$52),IF(AND($U70&gt;=5,$U70&lt;=7),LOOKUP($A$3,Models!$D$7:$D$9,Models!$H$50:$H$52), IF($U70 &gt; 7,LOOKUP($A$3,Models!$D$7:$D$9,Models!$I$50:$I$52), 0)))), 0)</f>
        <v>0</v>
      </c>
      <c r="AG70" s="14">
        <f>IF($T70=Models!$E$54,IF($U70&lt;1,LOOKUP($A$3,Models!$D$7:$D$9,Models!$F$55:$F$57),IF(AND($U70&gt;=1,$U70&lt;=4),LOOKUP($A$3,Models!$D$7:$D$9,Models!$G$55:$G$57),IF(AND($U70&gt;=5,$U70&lt;=7),LOOKUP($A$3,Models!$D$7:$D$9,Models!$H$55:$H$57), IF($U70 &gt; 7,LOOKUP($A$3,Models!$D$7:$D$9,Models!$I$55:$I$57), 0)))), 0)</f>
        <v>0</v>
      </c>
      <c r="AH70" s="14">
        <f>IF($T70=Models!$E$59,IF($U70&lt;1,LOOKUP($A$3,Models!$D$7:$D$9,Models!$F$60:$F$62),IF(AND($U70&gt;=1,$U70&lt;=4),LOOKUP($A$3,Models!$D$7:$D$9,Models!$G$60:$G$62),IF(AND($U70&gt;=5,$U70&lt;=7),LOOKUP($A$3,Models!$D$7:$D$9,Models!$H$60:$H$62), IF($U70 &gt; 7,LOOKUP($A$3,Models!$D$7:$D$9,Models!$I$60:$I$62), 0)))), 0)</f>
        <v>0</v>
      </c>
    </row>
    <row r="71" spans="16:34">
      <c r="P71" s="6" t="e">
        <f ca="1">IF(LOOKUP(Beds!A104, Models!$A$4:$A$105, Models!$B$4:$B$105) = "QUEBEC 2", " ", IF(LOOKUP(Beds!A104, Models!$A$4:$A$105, Models!$B$4:$B$105) = "QUEBEC", " ", IF(Beds!B104 = 0, 0, YEAR(NOW())-IF(VALUE(LEFT(Beds!B104,2))&gt;80,CONCATENATE(19,LEFT(Beds!B104,2)),CONCATENATE(20,LEFT(Beds!B104,2))))))</f>
        <v>#N/A</v>
      </c>
      <c r="S71" s="7" t="str">
        <f>LEFT(Beds!A102,4)</f>
        <v/>
      </c>
      <c r="T71" t="str">
        <f>IF(S71 = "", " ", LOOKUP(S71,Models!$A$4:$A$99,Models!$B$4:$B$99))</f>
        <v xml:space="preserve"> </v>
      </c>
      <c r="U71" t="str">
        <f>Beds!C102</f>
        <v/>
      </c>
      <c r="W71">
        <f t="shared" si="1"/>
        <v>0</v>
      </c>
      <c r="X71" s="14">
        <f>IF($T71=Models!$E$6,IF($U71&lt;1,LOOKUP($A$3,Models!$D$7:$D$9,Models!$F$7:$F$9),IF(AND($U71&gt;=1,$U71&lt;=3),LOOKUP($A$3,Models!$D$7:$D$9,Models!$G$7:$G$9),IF(AND($U71&gt;=4,$U71&lt;=6),LOOKUP($A$3,Models!$D$7:$D$9,Models!$H$7:$H$9), IF(AND($U71&gt;=7,$U71&lt;=10),LOOKUP($A$3,Models!$D$7:$D$9,Models!$I$7:$I$9), IF($U71 &gt; 10,LOOKUP($A$3,Models!$D$7:$D$9,Models!$J$7:$J$9), 0))))), 0)</f>
        <v>0</v>
      </c>
      <c r="Y71" s="14">
        <f>IF($T71=Models!$E$11,IF($U71&lt;1,LOOKUP($A$3,Models!$D$7:$D$9,Models!$F$12:$F$14),IF(AND($U71&gt;=1,$U71&lt;=3),LOOKUP($A$3,Models!$D$7:$D$9,Models!$G$12:$G$14),IF(AND($U71&gt;=4,$U71&lt;=6),LOOKUP($A$3,Models!$D$7:$D$9,Models!$H$12:$H$14), IF(AND($U71&gt;=7,$U71&lt;=10),LOOKUP($A$3,Models!$D$7:$D$9,Models!$I$12:$I$14), IF($U71 &gt; 10,LOOKUP($A$3,Models!$D$7:$D$9,Models!$J$12:$J$14), 0))))), 0)</f>
        <v>0</v>
      </c>
      <c r="Z71" s="14">
        <f>IF($T71=Models!$E$16,IF($U71&lt;1,LOOKUP($A$3,Models!$D$7:$D$9,Models!$F$17:$F$19),IF(AND($U71&gt;=1,$U71&lt;=3),LOOKUP($A$3,Models!$D$7:$D$9,Models!$G$17:$G$19),IF(AND($U71&gt;=4,$U71&lt;=6),LOOKUP($A$3,Models!$D$7:$D$9,Models!$H$17:$H$19), IF(AND($U71&gt;=7,$U71&lt;=10),LOOKUP($A$3,Models!$D$7:$D$9,Models!$I$17:$I$19), IF($U71 &gt; 10,LOOKUP($A$3,Models!$D$7:$D$9,Models!$J$17:$J$19), 0))))), 0)</f>
        <v>0</v>
      </c>
      <c r="AA71" s="14">
        <f>IF($T71=Models!$E$21,IF($U71&lt;1,LOOKUP($A$3,Models!$D$7:$D$9,Models!$F$22:$F$24),IF(AND($U71&gt;=1,$U71&lt;=3),LOOKUP($A$3,Models!$D$7:$D$9,Models!$G$22:$G$24),IF(AND($U71&gt;=4,$U71&lt;=6),LOOKUP($A$3,Models!$D$7:$D$9,Models!$H$22:$H$24), IF(AND($U71&gt;=7,$U71&lt;=10),LOOKUP($A$3,Models!$D$7:$D$9,Models!$I$22:$I$24), IF($U71 &gt; 10,LOOKUP($A$3,Models!$D$7:$D$9,Models!$J$22:$J$24), 0))))), 0)</f>
        <v>0</v>
      </c>
      <c r="AB71" s="14">
        <f>IF($T71=Models!$E$26,IF($U71&lt;1,LOOKUP($A$3,Models!$D$7:$D$9,Models!$F$27:$F$29),IF(AND($U71&gt;=1,$U71&lt;=3),LOOKUP($A$3,Models!$D$7:$D$9,Models!$G$27:$G$29),IF(AND($U71&gt;=4,$U71&lt;=6),LOOKUP($A$3,Models!$D$7:$D$9,Models!$H$27:$H$29), IF(AND($U71&gt;=7,$U71&lt;=10),LOOKUP($A$3,Models!$D$7:$D$9,Models!$I$27:$I$29), IF($U71 &gt; 10,LOOKUP($A$3,Models!$D$7:$D$9,Models!$J$27:$J$29), 0))))), 0)</f>
        <v>0</v>
      </c>
      <c r="AC71" s="14">
        <f>IF($T71=Models!$E$31,IF($U71&lt;1,LOOKUP($A$3,Models!$D$7:$D$9,Models!$F$32:$F$34),IF(AND($U71&gt;=1,$U71&lt;=3),LOOKUP($A$3,Models!$D$7:$D$9,Models!$G$32:$G$34),IF(AND($U71&gt;=4,$U71&lt;=6),LOOKUP($A$3,Models!$D$7:$D$9,Models!$H$32:$H$34), IF(AND($U71&gt;=7,$U71&lt;=10),LOOKUP($A$3,Models!$D$7:$D$9,Models!$I$32:$I$34), IF($U71 &gt; 10,LOOKUP($A$3,Models!$D$7:$D$9,Models!$J$32:$J$34), 0))))), 0)</f>
        <v>0</v>
      </c>
      <c r="AD71" s="14">
        <f>IF($T71=Models!$E$39,IF($U71&lt;1,LOOKUP($A$3,Models!$D$7:$D$9,Models!$F$40:$F$42),IF(AND($U71&gt;=1,$U71&lt;=4),LOOKUP($A$3,Models!$D$7:$D$9,Models!$G$40:$G$42),IF(AND($U71&gt;=5,$U71&lt;=7),LOOKUP($A$3,Models!$D$7:$D$9,Models!$H$40:$H$42), IF($U71 &gt; 7,LOOKUP($A$3,Models!$D$7:$D$9,Models!$I$40:$I$42), 0)))), 0)</f>
        <v>0</v>
      </c>
      <c r="AE71" s="14">
        <f>IF($T71=Models!$E$44,IF($U71&lt;1,LOOKUP($A$3,Models!$D$7:$D$9,Models!$F$45:$F$47),IF(AND($U71&gt;=1,$U71&lt;=4),LOOKUP($A$3,Models!$D$7:$D$9,Models!$G$45:$G$47),IF(AND($U71&gt;=5,$U71&lt;=7),LOOKUP($A$3,Models!$D$7:$D$9,Models!$H$45:$H$47), IF($U71 &gt; 7,LOOKUP($A$3,Models!$D$7:$D$9,Models!$I$45:$I$47), 0)))), 0)</f>
        <v>0</v>
      </c>
      <c r="AF71" s="14">
        <f>IF($T71=Models!$E$49,IF($U71&lt;1,LOOKUP($A$3,Models!$D$7:$D$9,Models!$F$50:$F$52),IF(AND($U71&gt;=1,$U71&lt;=4),LOOKUP($A$3,Models!$D$7:$D$9,Models!$G$50:$G$52),IF(AND($U71&gt;=5,$U71&lt;=7),LOOKUP($A$3,Models!$D$7:$D$9,Models!$H$50:$H$52), IF($U71 &gt; 7,LOOKUP($A$3,Models!$D$7:$D$9,Models!$I$50:$I$52), 0)))), 0)</f>
        <v>0</v>
      </c>
      <c r="AG71" s="14">
        <f>IF($T71=Models!$E$54,IF($U71&lt;1,LOOKUP($A$3,Models!$D$7:$D$9,Models!$F$55:$F$57),IF(AND($U71&gt;=1,$U71&lt;=4),LOOKUP($A$3,Models!$D$7:$D$9,Models!$G$55:$G$57),IF(AND($U71&gt;=5,$U71&lt;=7),LOOKUP($A$3,Models!$D$7:$D$9,Models!$H$55:$H$57), IF($U71 &gt; 7,LOOKUP($A$3,Models!$D$7:$D$9,Models!$I$55:$I$57), 0)))), 0)</f>
        <v>0</v>
      </c>
      <c r="AH71" s="14">
        <f>IF($T71=Models!$E$59,IF($U71&lt;1,LOOKUP($A$3,Models!$D$7:$D$9,Models!$F$60:$F$62),IF(AND($U71&gt;=1,$U71&lt;=4),LOOKUP($A$3,Models!$D$7:$D$9,Models!$G$60:$G$62),IF(AND($U71&gt;=5,$U71&lt;=7),LOOKUP($A$3,Models!$D$7:$D$9,Models!$H$60:$H$62), IF($U71 &gt; 7,LOOKUP($A$3,Models!$D$7:$D$9,Models!$I$60:$I$62), 0)))), 0)</f>
        <v>0</v>
      </c>
    </row>
    <row r="72" spans="16:34">
      <c r="P72" s="6" t="e">
        <f ca="1">IF(LOOKUP(Beds!A105, Models!$A$4:$A$105, Models!$B$4:$B$105) = "QUEBEC 2", " ", IF(LOOKUP(Beds!A105, Models!$A$4:$A$105, Models!$B$4:$B$105) = "QUEBEC", " ", IF(Beds!B105 = 0, 0, YEAR(NOW())-IF(VALUE(LEFT(Beds!B105,2))&gt;80,CONCATENATE(19,LEFT(Beds!B105,2)),CONCATENATE(20,LEFT(Beds!B105,2))))))</f>
        <v>#N/A</v>
      </c>
      <c r="S72" s="7" t="str">
        <f>LEFT(Beds!A103,4)</f>
        <v/>
      </c>
      <c r="T72" t="str">
        <f>IF(S72 = "", " ", LOOKUP(S72,Models!$A$4:$A$99,Models!$B$4:$B$99))</f>
        <v xml:space="preserve"> </v>
      </c>
      <c r="U72" t="str">
        <f>Beds!C103</f>
        <v/>
      </c>
      <c r="W72">
        <f t="shared" si="1"/>
        <v>0</v>
      </c>
      <c r="X72" s="14">
        <f>IF($T72=Models!$E$6,IF($U72&lt;1,LOOKUP($A$3,Models!$D$7:$D$9,Models!$F$7:$F$9),IF(AND($U72&gt;=1,$U72&lt;=3),LOOKUP($A$3,Models!$D$7:$D$9,Models!$G$7:$G$9),IF(AND($U72&gt;=4,$U72&lt;=6),LOOKUP($A$3,Models!$D$7:$D$9,Models!$H$7:$H$9), IF(AND($U72&gt;=7,$U72&lt;=10),LOOKUP($A$3,Models!$D$7:$D$9,Models!$I$7:$I$9), IF($U72 &gt; 10,LOOKUP($A$3,Models!$D$7:$D$9,Models!$J$7:$J$9), 0))))), 0)</f>
        <v>0</v>
      </c>
      <c r="Y72" s="14">
        <f>IF($T72=Models!$E$11,IF($U72&lt;1,LOOKUP($A$3,Models!$D$7:$D$9,Models!$F$12:$F$14),IF(AND($U72&gt;=1,$U72&lt;=3),LOOKUP($A$3,Models!$D$7:$D$9,Models!$G$12:$G$14),IF(AND($U72&gt;=4,$U72&lt;=6),LOOKUP($A$3,Models!$D$7:$D$9,Models!$H$12:$H$14), IF(AND($U72&gt;=7,$U72&lt;=10),LOOKUP($A$3,Models!$D$7:$D$9,Models!$I$12:$I$14), IF($U72 &gt; 10,LOOKUP($A$3,Models!$D$7:$D$9,Models!$J$12:$J$14), 0))))), 0)</f>
        <v>0</v>
      </c>
      <c r="Z72" s="14">
        <f>IF($T72=Models!$E$16,IF($U72&lt;1,LOOKUP($A$3,Models!$D$7:$D$9,Models!$F$17:$F$19),IF(AND($U72&gt;=1,$U72&lt;=3),LOOKUP($A$3,Models!$D$7:$D$9,Models!$G$17:$G$19),IF(AND($U72&gt;=4,$U72&lt;=6),LOOKUP($A$3,Models!$D$7:$D$9,Models!$H$17:$H$19), IF(AND($U72&gt;=7,$U72&lt;=10),LOOKUP($A$3,Models!$D$7:$D$9,Models!$I$17:$I$19), IF($U72 &gt; 10,LOOKUP($A$3,Models!$D$7:$D$9,Models!$J$17:$J$19), 0))))), 0)</f>
        <v>0</v>
      </c>
      <c r="AA72" s="14">
        <f>IF($T72=Models!$E$21,IF($U72&lt;1,LOOKUP($A$3,Models!$D$7:$D$9,Models!$F$22:$F$24),IF(AND($U72&gt;=1,$U72&lt;=3),LOOKUP($A$3,Models!$D$7:$D$9,Models!$G$22:$G$24),IF(AND($U72&gt;=4,$U72&lt;=6),LOOKUP($A$3,Models!$D$7:$D$9,Models!$H$22:$H$24), IF(AND($U72&gt;=7,$U72&lt;=10),LOOKUP($A$3,Models!$D$7:$D$9,Models!$I$22:$I$24), IF($U72 &gt; 10,LOOKUP($A$3,Models!$D$7:$D$9,Models!$J$22:$J$24), 0))))), 0)</f>
        <v>0</v>
      </c>
      <c r="AB72" s="14">
        <f>IF($T72=Models!$E$26,IF($U72&lt;1,LOOKUP($A$3,Models!$D$7:$D$9,Models!$F$27:$F$29),IF(AND($U72&gt;=1,$U72&lt;=3),LOOKUP($A$3,Models!$D$7:$D$9,Models!$G$27:$G$29),IF(AND($U72&gt;=4,$U72&lt;=6),LOOKUP($A$3,Models!$D$7:$D$9,Models!$H$27:$H$29), IF(AND($U72&gt;=7,$U72&lt;=10),LOOKUP($A$3,Models!$D$7:$D$9,Models!$I$27:$I$29), IF($U72 &gt; 10,LOOKUP($A$3,Models!$D$7:$D$9,Models!$J$27:$J$29), 0))))), 0)</f>
        <v>0</v>
      </c>
      <c r="AC72" s="14">
        <f>IF($T72=Models!$E$31,IF($U72&lt;1,LOOKUP($A$3,Models!$D$7:$D$9,Models!$F$32:$F$34),IF(AND($U72&gt;=1,$U72&lt;=3),LOOKUP($A$3,Models!$D$7:$D$9,Models!$G$32:$G$34),IF(AND($U72&gt;=4,$U72&lt;=6),LOOKUP($A$3,Models!$D$7:$D$9,Models!$H$32:$H$34), IF(AND($U72&gt;=7,$U72&lt;=10),LOOKUP($A$3,Models!$D$7:$D$9,Models!$I$32:$I$34), IF($U72 &gt; 10,LOOKUP($A$3,Models!$D$7:$D$9,Models!$J$32:$J$34), 0))))), 0)</f>
        <v>0</v>
      </c>
      <c r="AD72" s="14">
        <f>IF($T72=Models!$E$39,IF($U72&lt;1,LOOKUP($A$3,Models!$D$7:$D$9,Models!$F$40:$F$42),IF(AND($U72&gt;=1,$U72&lt;=4),LOOKUP($A$3,Models!$D$7:$D$9,Models!$G$40:$G$42),IF(AND($U72&gt;=5,$U72&lt;=7),LOOKUP($A$3,Models!$D$7:$D$9,Models!$H$40:$H$42), IF($U72 &gt; 7,LOOKUP($A$3,Models!$D$7:$D$9,Models!$I$40:$I$42), 0)))), 0)</f>
        <v>0</v>
      </c>
      <c r="AE72" s="14">
        <f>IF($T72=Models!$E$44,IF($U72&lt;1,LOOKUP($A$3,Models!$D$7:$D$9,Models!$F$45:$F$47),IF(AND($U72&gt;=1,$U72&lt;=4),LOOKUP($A$3,Models!$D$7:$D$9,Models!$G$45:$G$47),IF(AND($U72&gt;=5,$U72&lt;=7),LOOKUP($A$3,Models!$D$7:$D$9,Models!$H$45:$H$47), IF($U72 &gt; 7,LOOKUP($A$3,Models!$D$7:$D$9,Models!$I$45:$I$47), 0)))), 0)</f>
        <v>0</v>
      </c>
      <c r="AF72" s="14">
        <f>IF($T72=Models!$E$49,IF($U72&lt;1,LOOKUP($A$3,Models!$D$7:$D$9,Models!$F$50:$F$52),IF(AND($U72&gt;=1,$U72&lt;=4),LOOKUP($A$3,Models!$D$7:$D$9,Models!$G$50:$G$52),IF(AND($U72&gt;=5,$U72&lt;=7),LOOKUP($A$3,Models!$D$7:$D$9,Models!$H$50:$H$52), IF($U72 &gt; 7,LOOKUP($A$3,Models!$D$7:$D$9,Models!$I$50:$I$52), 0)))), 0)</f>
        <v>0</v>
      </c>
      <c r="AG72" s="14">
        <f>IF($T72=Models!$E$54,IF($U72&lt;1,LOOKUP($A$3,Models!$D$7:$D$9,Models!$F$55:$F$57),IF(AND($U72&gt;=1,$U72&lt;=4),LOOKUP($A$3,Models!$D$7:$D$9,Models!$G$55:$G$57),IF(AND($U72&gt;=5,$U72&lt;=7),LOOKUP($A$3,Models!$D$7:$D$9,Models!$H$55:$H$57), IF($U72 &gt; 7,LOOKUP($A$3,Models!$D$7:$D$9,Models!$I$55:$I$57), 0)))), 0)</f>
        <v>0</v>
      </c>
      <c r="AH72" s="14">
        <f>IF($T72=Models!$E$59,IF($U72&lt;1,LOOKUP($A$3,Models!$D$7:$D$9,Models!$F$60:$F$62),IF(AND($U72&gt;=1,$U72&lt;=4),LOOKUP($A$3,Models!$D$7:$D$9,Models!$G$60:$G$62),IF(AND($U72&gt;=5,$U72&lt;=7),LOOKUP($A$3,Models!$D$7:$D$9,Models!$H$60:$H$62), IF($U72 &gt; 7,LOOKUP($A$3,Models!$D$7:$D$9,Models!$I$60:$I$62), 0)))), 0)</f>
        <v>0</v>
      </c>
    </row>
    <row r="73" spans="16:34">
      <c r="P73" s="6" t="e">
        <f ca="1">IF(LOOKUP(Beds!A106, Models!$A$4:$A$105, Models!$B$4:$B$105) = "QUEBEC 2", " ", IF(LOOKUP(Beds!A106, Models!$A$4:$A$105, Models!$B$4:$B$105) = "QUEBEC", " ", IF(Beds!B106 = 0, 0, YEAR(NOW())-IF(VALUE(LEFT(Beds!B106,2))&gt;80,CONCATENATE(19,LEFT(Beds!B106,2)),CONCATENATE(20,LEFT(Beds!B106,2))))))</f>
        <v>#N/A</v>
      </c>
      <c r="S73" s="7" t="str">
        <f>LEFT(Beds!A104,4)</f>
        <v/>
      </c>
      <c r="T73" t="str">
        <f>IF(S73 = "", " ", LOOKUP(S73,Models!$A$4:$A$99,Models!$B$4:$B$99))</f>
        <v xml:space="preserve"> </v>
      </c>
      <c r="U73" t="str">
        <f>Beds!C104</f>
        <v/>
      </c>
      <c r="W73">
        <f t="shared" si="1"/>
        <v>0</v>
      </c>
      <c r="X73" s="14">
        <f>IF($T73=Models!$E$6,IF($U73&lt;1,LOOKUP($A$3,Models!$D$7:$D$9,Models!$F$7:$F$9),IF(AND($U73&gt;=1,$U73&lt;=3),LOOKUP($A$3,Models!$D$7:$D$9,Models!$G$7:$G$9),IF(AND($U73&gt;=4,$U73&lt;=6),LOOKUP($A$3,Models!$D$7:$D$9,Models!$H$7:$H$9), IF(AND($U73&gt;=7,$U73&lt;=10),LOOKUP($A$3,Models!$D$7:$D$9,Models!$I$7:$I$9), IF($U73 &gt; 10,LOOKUP($A$3,Models!$D$7:$D$9,Models!$J$7:$J$9), 0))))), 0)</f>
        <v>0</v>
      </c>
      <c r="Y73" s="14">
        <f>IF($T73=Models!$E$11,IF($U73&lt;1,LOOKUP($A$3,Models!$D$7:$D$9,Models!$F$12:$F$14),IF(AND($U73&gt;=1,$U73&lt;=3),LOOKUP($A$3,Models!$D$7:$D$9,Models!$G$12:$G$14),IF(AND($U73&gt;=4,$U73&lt;=6),LOOKUP($A$3,Models!$D$7:$D$9,Models!$H$12:$H$14), IF(AND($U73&gt;=7,$U73&lt;=10),LOOKUP($A$3,Models!$D$7:$D$9,Models!$I$12:$I$14), IF($U73 &gt; 10,LOOKUP($A$3,Models!$D$7:$D$9,Models!$J$12:$J$14), 0))))), 0)</f>
        <v>0</v>
      </c>
      <c r="Z73" s="14">
        <f>IF($T73=Models!$E$16,IF($U73&lt;1,LOOKUP($A$3,Models!$D$7:$D$9,Models!$F$17:$F$19),IF(AND($U73&gt;=1,$U73&lt;=3),LOOKUP($A$3,Models!$D$7:$D$9,Models!$G$17:$G$19),IF(AND($U73&gt;=4,$U73&lt;=6),LOOKUP($A$3,Models!$D$7:$D$9,Models!$H$17:$H$19), IF(AND($U73&gt;=7,$U73&lt;=10),LOOKUP($A$3,Models!$D$7:$D$9,Models!$I$17:$I$19), IF($U73 &gt; 10,LOOKUP($A$3,Models!$D$7:$D$9,Models!$J$17:$J$19), 0))))), 0)</f>
        <v>0</v>
      </c>
      <c r="AA73" s="14">
        <f>IF($T73=Models!$E$21,IF($U73&lt;1,LOOKUP($A$3,Models!$D$7:$D$9,Models!$F$22:$F$24),IF(AND($U73&gt;=1,$U73&lt;=3),LOOKUP($A$3,Models!$D$7:$D$9,Models!$G$22:$G$24),IF(AND($U73&gt;=4,$U73&lt;=6),LOOKUP($A$3,Models!$D$7:$D$9,Models!$H$22:$H$24), IF(AND($U73&gt;=7,$U73&lt;=10),LOOKUP($A$3,Models!$D$7:$D$9,Models!$I$22:$I$24), IF($U73 &gt; 10,LOOKUP($A$3,Models!$D$7:$D$9,Models!$J$22:$J$24), 0))))), 0)</f>
        <v>0</v>
      </c>
      <c r="AB73" s="14">
        <f>IF($T73=Models!$E$26,IF($U73&lt;1,LOOKUP($A$3,Models!$D$7:$D$9,Models!$F$27:$F$29),IF(AND($U73&gt;=1,$U73&lt;=3),LOOKUP($A$3,Models!$D$7:$D$9,Models!$G$27:$G$29),IF(AND($U73&gt;=4,$U73&lt;=6),LOOKUP($A$3,Models!$D$7:$D$9,Models!$H$27:$H$29), IF(AND($U73&gt;=7,$U73&lt;=10),LOOKUP($A$3,Models!$D$7:$D$9,Models!$I$27:$I$29), IF($U73 &gt; 10,LOOKUP($A$3,Models!$D$7:$D$9,Models!$J$27:$J$29), 0))))), 0)</f>
        <v>0</v>
      </c>
      <c r="AC73" s="14">
        <f>IF($T73=Models!$E$31,IF($U73&lt;1,LOOKUP($A$3,Models!$D$7:$D$9,Models!$F$32:$F$34),IF(AND($U73&gt;=1,$U73&lt;=3),LOOKUP($A$3,Models!$D$7:$D$9,Models!$G$32:$G$34),IF(AND($U73&gt;=4,$U73&lt;=6),LOOKUP($A$3,Models!$D$7:$D$9,Models!$H$32:$H$34), IF(AND($U73&gt;=7,$U73&lt;=10),LOOKUP($A$3,Models!$D$7:$D$9,Models!$I$32:$I$34), IF($U73 &gt; 10,LOOKUP($A$3,Models!$D$7:$D$9,Models!$J$32:$J$34), 0))))), 0)</f>
        <v>0</v>
      </c>
      <c r="AD73" s="14">
        <f>IF($T73=Models!$E$39,IF($U73&lt;1,LOOKUP($A$3,Models!$D$7:$D$9,Models!$F$40:$F$42),IF(AND($U73&gt;=1,$U73&lt;=4),LOOKUP($A$3,Models!$D$7:$D$9,Models!$G$40:$G$42),IF(AND($U73&gt;=5,$U73&lt;=7),LOOKUP($A$3,Models!$D$7:$D$9,Models!$H$40:$H$42), IF($U73 &gt; 7,LOOKUP($A$3,Models!$D$7:$D$9,Models!$I$40:$I$42), 0)))), 0)</f>
        <v>0</v>
      </c>
      <c r="AE73" s="14">
        <f>IF($T73=Models!$E$44,IF($U73&lt;1,LOOKUP($A$3,Models!$D$7:$D$9,Models!$F$45:$F$47),IF(AND($U73&gt;=1,$U73&lt;=4),LOOKUP($A$3,Models!$D$7:$D$9,Models!$G$45:$G$47),IF(AND($U73&gt;=5,$U73&lt;=7),LOOKUP($A$3,Models!$D$7:$D$9,Models!$H$45:$H$47), IF($U73 &gt; 7,LOOKUP($A$3,Models!$D$7:$D$9,Models!$I$45:$I$47), 0)))), 0)</f>
        <v>0</v>
      </c>
      <c r="AF73" s="14">
        <f>IF($T73=Models!$E$49,IF($U73&lt;1,LOOKUP($A$3,Models!$D$7:$D$9,Models!$F$50:$F$52),IF(AND($U73&gt;=1,$U73&lt;=4),LOOKUP($A$3,Models!$D$7:$D$9,Models!$G$50:$G$52),IF(AND($U73&gt;=5,$U73&lt;=7),LOOKUP($A$3,Models!$D$7:$D$9,Models!$H$50:$H$52), IF($U73 &gt; 7,LOOKUP($A$3,Models!$D$7:$D$9,Models!$I$50:$I$52), 0)))), 0)</f>
        <v>0</v>
      </c>
      <c r="AG73" s="14">
        <f>IF($T73=Models!$E$54,IF($U73&lt;1,LOOKUP($A$3,Models!$D$7:$D$9,Models!$F$55:$F$57),IF(AND($U73&gt;=1,$U73&lt;=4),LOOKUP($A$3,Models!$D$7:$D$9,Models!$G$55:$G$57),IF(AND($U73&gt;=5,$U73&lt;=7),LOOKUP($A$3,Models!$D$7:$D$9,Models!$H$55:$H$57), IF($U73 &gt; 7,LOOKUP($A$3,Models!$D$7:$D$9,Models!$I$55:$I$57), 0)))), 0)</f>
        <v>0</v>
      </c>
      <c r="AH73" s="14">
        <f>IF($T73=Models!$E$59,IF($U73&lt;1,LOOKUP($A$3,Models!$D$7:$D$9,Models!$F$60:$F$62),IF(AND($U73&gt;=1,$U73&lt;=4),LOOKUP($A$3,Models!$D$7:$D$9,Models!$G$60:$G$62),IF(AND($U73&gt;=5,$U73&lt;=7),LOOKUP($A$3,Models!$D$7:$D$9,Models!$H$60:$H$62), IF($U73 &gt; 7,LOOKUP($A$3,Models!$D$7:$D$9,Models!$I$60:$I$62), 0)))), 0)</f>
        <v>0</v>
      </c>
    </row>
    <row r="74" spans="16:34">
      <c r="P74" s="6" t="e">
        <f ca="1">IF(LOOKUP(Beds!A107, Models!$A$4:$A$105, Models!$B$4:$B$105) = "QUEBEC 2", " ", IF(LOOKUP(Beds!A107, Models!$A$4:$A$105, Models!$B$4:$B$105) = "QUEBEC", " ", IF(Beds!B107 = 0, 0, YEAR(NOW())-IF(VALUE(LEFT(Beds!B107,2))&gt;80,CONCATENATE(19,LEFT(Beds!B107,2)),CONCATENATE(20,LEFT(Beds!B107,2))))))</f>
        <v>#N/A</v>
      </c>
      <c r="S74" s="7" t="str">
        <f>LEFT(Beds!A105,4)</f>
        <v/>
      </c>
      <c r="T74" t="str">
        <f>IF(S74 = "", " ", LOOKUP(S74,Models!$A$4:$A$99,Models!$B$4:$B$99))</f>
        <v xml:space="preserve"> </v>
      </c>
      <c r="U74" t="str">
        <f>Beds!C105</f>
        <v/>
      </c>
      <c r="W74">
        <f t="shared" si="1"/>
        <v>0</v>
      </c>
      <c r="X74" s="14">
        <f>IF($T74=Models!$E$6,IF($U74&lt;1,LOOKUP($A$3,Models!$D$7:$D$9,Models!$F$7:$F$9),IF(AND($U74&gt;=1,$U74&lt;=3),LOOKUP($A$3,Models!$D$7:$D$9,Models!$G$7:$G$9),IF(AND($U74&gt;=4,$U74&lt;=6),LOOKUP($A$3,Models!$D$7:$D$9,Models!$H$7:$H$9), IF(AND($U74&gt;=7,$U74&lt;=10),LOOKUP($A$3,Models!$D$7:$D$9,Models!$I$7:$I$9), IF($U74 &gt; 10,LOOKUP($A$3,Models!$D$7:$D$9,Models!$J$7:$J$9), 0))))), 0)</f>
        <v>0</v>
      </c>
      <c r="Y74" s="14">
        <f>IF($T74=Models!$E$11,IF($U74&lt;1,LOOKUP($A$3,Models!$D$7:$D$9,Models!$F$12:$F$14),IF(AND($U74&gt;=1,$U74&lt;=3),LOOKUP($A$3,Models!$D$7:$D$9,Models!$G$12:$G$14),IF(AND($U74&gt;=4,$U74&lt;=6),LOOKUP($A$3,Models!$D$7:$D$9,Models!$H$12:$H$14), IF(AND($U74&gt;=7,$U74&lt;=10),LOOKUP($A$3,Models!$D$7:$D$9,Models!$I$12:$I$14), IF($U74 &gt; 10,LOOKUP($A$3,Models!$D$7:$D$9,Models!$J$12:$J$14), 0))))), 0)</f>
        <v>0</v>
      </c>
      <c r="Z74" s="14">
        <f>IF($T74=Models!$E$16,IF($U74&lt;1,LOOKUP($A$3,Models!$D$7:$D$9,Models!$F$17:$F$19),IF(AND($U74&gt;=1,$U74&lt;=3),LOOKUP($A$3,Models!$D$7:$D$9,Models!$G$17:$G$19),IF(AND($U74&gt;=4,$U74&lt;=6),LOOKUP($A$3,Models!$D$7:$D$9,Models!$H$17:$H$19), IF(AND($U74&gt;=7,$U74&lt;=10),LOOKUP($A$3,Models!$D$7:$D$9,Models!$I$17:$I$19), IF($U74 &gt; 10,LOOKUP($A$3,Models!$D$7:$D$9,Models!$J$17:$J$19), 0))))), 0)</f>
        <v>0</v>
      </c>
      <c r="AA74" s="14">
        <f>IF($T74=Models!$E$21,IF($U74&lt;1,LOOKUP($A$3,Models!$D$7:$D$9,Models!$F$22:$F$24),IF(AND($U74&gt;=1,$U74&lt;=3),LOOKUP($A$3,Models!$D$7:$D$9,Models!$G$22:$G$24),IF(AND($U74&gt;=4,$U74&lt;=6),LOOKUP($A$3,Models!$D$7:$D$9,Models!$H$22:$H$24), IF(AND($U74&gt;=7,$U74&lt;=10),LOOKUP($A$3,Models!$D$7:$D$9,Models!$I$22:$I$24), IF($U74 &gt; 10,LOOKUP($A$3,Models!$D$7:$D$9,Models!$J$22:$J$24), 0))))), 0)</f>
        <v>0</v>
      </c>
      <c r="AB74" s="14">
        <f>IF($T74=Models!$E$26,IF($U74&lt;1,LOOKUP($A$3,Models!$D$7:$D$9,Models!$F$27:$F$29),IF(AND($U74&gt;=1,$U74&lt;=3),LOOKUP($A$3,Models!$D$7:$D$9,Models!$G$27:$G$29),IF(AND($U74&gt;=4,$U74&lt;=6),LOOKUP($A$3,Models!$D$7:$D$9,Models!$H$27:$H$29), IF(AND($U74&gt;=7,$U74&lt;=10),LOOKUP($A$3,Models!$D$7:$D$9,Models!$I$27:$I$29), IF($U74 &gt; 10,LOOKUP($A$3,Models!$D$7:$D$9,Models!$J$27:$J$29), 0))))), 0)</f>
        <v>0</v>
      </c>
      <c r="AC74" s="14">
        <f>IF($T74=Models!$E$31,IF($U74&lt;1,LOOKUP($A$3,Models!$D$7:$D$9,Models!$F$32:$F$34),IF(AND($U74&gt;=1,$U74&lt;=3),LOOKUP($A$3,Models!$D$7:$D$9,Models!$G$32:$G$34),IF(AND($U74&gt;=4,$U74&lt;=6),LOOKUP($A$3,Models!$D$7:$D$9,Models!$H$32:$H$34), IF(AND($U74&gt;=7,$U74&lt;=10),LOOKUP($A$3,Models!$D$7:$D$9,Models!$I$32:$I$34), IF($U74 &gt; 10,LOOKUP($A$3,Models!$D$7:$D$9,Models!$J$32:$J$34), 0))))), 0)</f>
        <v>0</v>
      </c>
      <c r="AD74" s="14">
        <f>IF($T74=Models!$E$39,IF($U74&lt;1,LOOKUP($A$3,Models!$D$7:$D$9,Models!$F$40:$F$42),IF(AND($U74&gt;=1,$U74&lt;=4),LOOKUP($A$3,Models!$D$7:$D$9,Models!$G$40:$G$42),IF(AND($U74&gt;=5,$U74&lt;=7),LOOKUP($A$3,Models!$D$7:$D$9,Models!$H$40:$H$42), IF($U74 &gt; 7,LOOKUP($A$3,Models!$D$7:$D$9,Models!$I$40:$I$42), 0)))), 0)</f>
        <v>0</v>
      </c>
      <c r="AE74" s="14">
        <f>IF($T74=Models!$E$44,IF($U74&lt;1,LOOKUP($A$3,Models!$D$7:$D$9,Models!$F$45:$F$47),IF(AND($U74&gt;=1,$U74&lt;=4),LOOKUP($A$3,Models!$D$7:$D$9,Models!$G$45:$G$47),IF(AND($U74&gt;=5,$U74&lt;=7),LOOKUP($A$3,Models!$D$7:$D$9,Models!$H$45:$H$47), IF($U74 &gt; 7,LOOKUP($A$3,Models!$D$7:$D$9,Models!$I$45:$I$47), 0)))), 0)</f>
        <v>0</v>
      </c>
      <c r="AF74" s="14">
        <f>IF($T74=Models!$E$49,IF($U74&lt;1,LOOKUP($A$3,Models!$D$7:$D$9,Models!$F$50:$F$52),IF(AND($U74&gt;=1,$U74&lt;=4),LOOKUP($A$3,Models!$D$7:$D$9,Models!$G$50:$G$52),IF(AND($U74&gt;=5,$U74&lt;=7),LOOKUP($A$3,Models!$D$7:$D$9,Models!$H$50:$H$52), IF($U74 &gt; 7,LOOKUP($A$3,Models!$D$7:$D$9,Models!$I$50:$I$52), 0)))), 0)</f>
        <v>0</v>
      </c>
      <c r="AG74" s="14">
        <f>IF($T74=Models!$E$54,IF($U74&lt;1,LOOKUP($A$3,Models!$D$7:$D$9,Models!$F$55:$F$57),IF(AND($U74&gt;=1,$U74&lt;=4),LOOKUP($A$3,Models!$D$7:$D$9,Models!$G$55:$G$57),IF(AND($U74&gt;=5,$U74&lt;=7),LOOKUP($A$3,Models!$D$7:$D$9,Models!$H$55:$H$57), IF($U74 &gt; 7,LOOKUP($A$3,Models!$D$7:$D$9,Models!$I$55:$I$57), 0)))), 0)</f>
        <v>0</v>
      </c>
      <c r="AH74" s="14">
        <f>IF($T74=Models!$E$59,IF($U74&lt;1,LOOKUP($A$3,Models!$D$7:$D$9,Models!$F$60:$F$62),IF(AND($U74&gt;=1,$U74&lt;=4),LOOKUP($A$3,Models!$D$7:$D$9,Models!$G$60:$G$62),IF(AND($U74&gt;=5,$U74&lt;=7),LOOKUP($A$3,Models!$D$7:$D$9,Models!$H$60:$H$62), IF($U74 &gt; 7,LOOKUP($A$3,Models!$D$7:$D$9,Models!$I$60:$I$62), 0)))), 0)</f>
        <v>0</v>
      </c>
    </row>
    <row r="75" spans="16:34">
      <c r="P75" s="6" t="e">
        <f ca="1">IF(LOOKUP(Beds!A108, Models!$A$4:$A$105, Models!$B$4:$B$105) = "QUEBEC 2", " ", IF(LOOKUP(Beds!A108, Models!$A$4:$A$105, Models!$B$4:$B$105) = "QUEBEC", " ", IF(Beds!B108 = 0, 0, YEAR(NOW())-IF(VALUE(LEFT(Beds!B108,2))&gt;80,CONCATENATE(19,LEFT(Beds!B108,2)),CONCATENATE(20,LEFT(Beds!B108,2))))))</f>
        <v>#N/A</v>
      </c>
      <c r="S75" s="7" t="str">
        <f>LEFT(Beds!A106,4)</f>
        <v/>
      </c>
      <c r="T75" t="str">
        <f>IF(S75 = "", " ", LOOKUP(S75,Models!$A$4:$A$99,Models!$B$4:$B$99))</f>
        <v xml:space="preserve"> </v>
      </c>
      <c r="U75" t="str">
        <f>Beds!C106</f>
        <v/>
      </c>
      <c r="W75">
        <f t="shared" si="1"/>
        <v>0</v>
      </c>
      <c r="X75" s="14">
        <f>IF($T75=Models!$E$6,IF($U75&lt;1,LOOKUP($A$3,Models!$D$7:$D$9,Models!$F$7:$F$9),IF(AND($U75&gt;=1,$U75&lt;=3),LOOKUP($A$3,Models!$D$7:$D$9,Models!$G$7:$G$9),IF(AND($U75&gt;=4,$U75&lt;=6),LOOKUP($A$3,Models!$D$7:$D$9,Models!$H$7:$H$9), IF(AND($U75&gt;=7,$U75&lt;=10),LOOKUP($A$3,Models!$D$7:$D$9,Models!$I$7:$I$9), IF($U75 &gt; 10,LOOKUP($A$3,Models!$D$7:$D$9,Models!$J$7:$J$9), 0))))), 0)</f>
        <v>0</v>
      </c>
      <c r="Y75" s="14">
        <f>IF($T75=Models!$E$11,IF($U75&lt;1,LOOKUP($A$3,Models!$D$7:$D$9,Models!$F$12:$F$14),IF(AND($U75&gt;=1,$U75&lt;=3),LOOKUP($A$3,Models!$D$7:$D$9,Models!$G$12:$G$14),IF(AND($U75&gt;=4,$U75&lt;=6),LOOKUP($A$3,Models!$D$7:$D$9,Models!$H$12:$H$14), IF(AND($U75&gt;=7,$U75&lt;=10),LOOKUP($A$3,Models!$D$7:$D$9,Models!$I$12:$I$14), IF($U75 &gt; 10,LOOKUP($A$3,Models!$D$7:$D$9,Models!$J$12:$J$14), 0))))), 0)</f>
        <v>0</v>
      </c>
      <c r="Z75" s="14">
        <f>IF($T75=Models!$E$16,IF($U75&lt;1,LOOKUP($A$3,Models!$D$7:$D$9,Models!$F$17:$F$19),IF(AND($U75&gt;=1,$U75&lt;=3),LOOKUP($A$3,Models!$D$7:$D$9,Models!$G$17:$G$19),IF(AND($U75&gt;=4,$U75&lt;=6),LOOKUP($A$3,Models!$D$7:$D$9,Models!$H$17:$H$19), IF(AND($U75&gt;=7,$U75&lt;=10),LOOKUP($A$3,Models!$D$7:$D$9,Models!$I$17:$I$19), IF($U75 &gt; 10,LOOKUP($A$3,Models!$D$7:$D$9,Models!$J$17:$J$19), 0))))), 0)</f>
        <v>0</v>
      </c>
      <c r="AA75" s="14">
        <f>IF($T75=Models!$E$21,IF($U75&lt;1,LOOKUP($A$3,Models!$D$7:$D$9,Models!$F$22:$F$24),IF(AND($U75&gt;=1,$U75&lt;=3),LOOKUP($A$3,Models!$D$7:$D$9,Models!$G$22:$G$24),IF(AND($U75&gt;=4,$U75&lt;=6),LOOKUP($A$3,Models!$D$7:$D$9,Models!$H$22:$H$24), IF(AND($U75&gt;=7,$U75&lt;=10),LOOKUP($A$3,Models!$D$7:$D$9,Models!$I$22:$I$24), IF($U75 &gt; 10,LOOKUP($A$3,Models!$D$7:$D$9,Models!$J$22:$J$24), 0))))), 0)</f>
        <v>0</v>
      </c>
      <c r="AB75" s="14">
        <f>IF($T75=Models!$E$26,IF($U75&lt;1,LOOKUP($A$3,Models!$D$7:$D$9,Models!$F$27:$F$29),IF(AND($U75&gt;=1,$U75&lt;=3),LOOKUP($A$3,Models!$D$7:$D$9,Models!$G$27:$G$29),IF(AND($U75&gt;=4,$U75&lt;=6),LOOKUP($A$3,Models!$D$7:$D$9,Models!$H$27:$H$29), IF(AND($U75&gt;=7,$U75&lt;=10),LOOKUP($A$3,Models!$D$7:$D$9,Models!$I$27:$I$29), IF($U75 &gt; 10,LOOKUP($A$3,Models!$D$7:$D$9,Models!$J$27:$J$29), 0))))), 0)</f>
        <v>0</v>
      </c>
      <c r="AC75" s="14">
        <f>IF($T75=Models!$E$31,IF($U75&lt;1,LOOKUP($A$3,Models!$D$7:$D$9,Models!$F$32:$F$34),IF(AND($U75&gt;=1,$U75&lt;=3),LOOKUP($A$3,Models!$D$7:$D$9,Models!$G$32:$G$34),IF(AND($U75&gt;=4,$U75&lt;=6),LOOKUP($A$3,Models!$D$7:$D$9,Models!$H$32:$H$34), IF(AND($U75&gt;=7,$U75&lt;=10),LOOKUP($A$3,Models!$D$7:$D$9,Models!$I$32:$I$34), IF($U75 &gt; 10,LOOKUP($A$3,Models!$D$7:$D$9,Models!$J$32:$J$34), 0))))), 0)</f>
        <v>0</v>
      </c>
      <c r="AD75" s="14">
        <f>IF($T75=Models!$E$39,IF($U75&lt;1,LOOKUP($A$3,Models!$D$7:$D$9,Models!$F$40:$F$42),IF(AND($U75&gt;=1,$U75&lt;=4),LOOKUP($A$3,Models!$D$7:$D$9,Models!$G$40:$G$42),IF(AND($U75&gt;=5,$U75&lt;=7),LOOKUP($A$3,Models!$D$7:$D$9,Models!$H$40:$H$42), IF($U75 &gt; 7,LOOKUP($A$3,Models!$D$7:$D$9,Models!$I$40:$I$42), 0)))), 0)</f>
        <v>0</v>
      </c>
      <c r="AE75" s="14">
        <f>IF($T75=Models!$E$44,IF($U75&lt;1,LOOKUP($A$3,Models!$D$7:$D$9,Models!$F$45:$F$47),IF(AND($U75&gt;=1,$U75&lt;=4),LOOKUP($A$3,Models!$D$7:$D$9,Models!$G$45:$G$47),IF(AND($U75&gt;=5,$U75&lt;=7),LOOKUP($A$3,Models!$D$7:$D$9,Models!$H$45:$H$47), IF($U75 &gt; 7,LOOKUP($A$3,Models!$D$7:$D$9,Models!$I$45:$I$47), 0)))), 0)</f>
        <v>0</v>
      </c>
      <c r="AF75" s="14">
        <f>IF($T75=Models!$E$49,IF($U75&lt;1,LOOKUP($A$3,Models!$D$7:$D$9,Models!$F$50:$F$52),IF(AND($U75&gt;=1,$U75&lt;=4),LOOKUP($A$3,Models!$D$7:$D$9,Models!$G$50:$G$52),IF(AND($U75&gt;=5,$U75&lt;=7),LOOKUP($A$3,Models!$D$7:$D$9,Models!$H$50:$H$52), IF($U75 &gt; 7,LOOKUP($A$3,Models!$D$7:$D$9,Models!$I$50:$I$52), 0)))), 0)</f>
        <v>0</v>
      </c>
      <c r="AG75" s="14">
        <f>IF($T75=Models!$E$54,IF($U75&lt;1,LOOKUP($A$3,Models!$D$7:$D$9,Models!$F$55:$F$57),IF(AND($U75&gt;=1,$U75&lt;=4),LOOKUP($A$3,Models!$D$7:$D$9,Models!$G$55:$G$57),IF(AND($U75&gt;=5,$U75&lt;=7),LOOKUP($A$3,Models!$D$7:$D$9,Models!$H$55:$H$57), IF($U75 &gt; 7,LOOKUP($A$3,Models!$D$7:$D$9,Models!$I$55:$I$57), 0)))), 0)</f>
        <v>0</v>
      </c>
      <c r="AH75" s="14">
        <f>IF($T75=Models!$E$59,IF($U75&lt;1,LOOKUP($A$3,Models!$D$7:$D$9,Models!$F$60:$F$62),IF(AND($U75&gt;=1,$U75&lt;=4),LOOKUP($A$3,Models!$D$7:$D$9,Models!$G$60:$G$62),IF(AND($U75&gt;=5,$U75&lt;=7),LOOKUP($A$3,Models!$D$7:$D$9,Models!$H$60:$H$62), IF($U75 &gt; 7,LOOKUP($A$3,Models!$D$7:$D$9,Models!$I$60:$I$62), 0)))), 0)</f>
        <v>0</v>
      </c>
    </row>
    <row r="76" spans="16:34">
      <c r="P76" s="6" t="e">
        <f ca="1">IF(LOOKUP(Beds!A109, Models!$A$4:$A$105, Models!$B$4:$B$105) = "QUEBEC 2", " ", IF(LOOKUP(Beds!A109, Models!$A$4:$A$105, Models!$B$4:$B$105) = "QUEBEC", " ", IF(Beds!B109 = 0, 0, YEAR(NOW())-IF(VALUE(LEFT(Beds!B109,2))&gt;80,CONCATENATE(19,LEFT(Beds!B109,2)),CONCATENATE(20,LEFT(Beds!B109,2))))))</f>
        <v>#N/A</v>
      </c>
      <c r="S76" s="7" t="str">
        <f>LEFT(Beds!A107,4)</f>
        <v/>
      </c>
      <c r="T76" t="str">
        <f>IF(S76 = "", " ", LOOKUP(S76,Models!$A$4:$A$99,Models!$B$4:$B$99))</f>
        <v xml:space="preserve"> </v>
      </c>
      <c r="U76" t="str">
        <f>Beds!C107</f>
        <v/>
      </c>
      <c r="W76">
        <f t="shared" si="1"/>
        <v>0</v>
      </c>
      <c r="X76" s="14">
        <f>IF($T76=Models!$E$6,IF($U76&lt;1,LOOKUP($A$3,Models!$D$7:$D$9,Models!$F$7:$F$9),IF(AND($U76&gt;=1,$U76&lt;=3),LOOKUP($A$3,Models!$D$7:$D$9,Models!$G$7:$G$9),IF(AND($U76&gt;=4,$U76&lt;=6),LOOKUP($A$3,Models!$D$7:$D$9,Models!$H$7:$H$9), IF(AND($U76&gt;=7,$U76&lt;=10),LOOKUP($A$3,Models!$D$7:$D$9,Models!$I$7:$I$9), IF($U76 &gt; 10,LOOKUP($A$3,Models!$D$7:$D$9,Models!$J$7:$J$9), 0))))), 0)</f>
        <v>0</v>
      </c>
      <c r="Y76" s="14">
        <f>IF($T76=Models!$E$11,IF($U76&lt;1,LOOKUP($A$3,Models!$D$7:$D$9,Models!$F$12:$F$14),IF(AND($U76&gt;=1,$U76&lt;=3),LOOKUP($A$3,Models!$D$7:$D$9,Models!$G$12:$G$14),IF(AND($U76&gt;=4,$U76&lt;=6),LOOKUP($A$3,Models!$D$7:$D$9,Models!$H$12:$H$14), IF(AND($U76&gt;=7,$U76&lt;=10),LOOKUP($A$3,Models!$D$7:$D$9,Models!$I$12:$I$14), IF($U76 &gt; 10,LOOKUP($A$3,Models!$D$7:$D$9,Models!$J$12:$J$14), 0))))), 0)</f>
        <v>0</v>
      </c>
      <c r="Z76" s="14">
        <f>IF($T76=Models!$E$16,IF($U76&lt;1,LOOKUP($A$3,Models!$D$7:$D$9,Models!$F$17:$F$19),IF(AND($U76&gt;=1,$U76&lt;=3),LOOKUP($A$3,Models!$D$7:$D$9,Models!$G$17:$G$19),IF(AND($U76&gt;=4,$U76&lt;=6),LOOKUP($A$3,Models!$D$7:$D$9,Models!$H$17:$H$19), IF(AND($U76&gt;=7,$U76&lt;=10),LOOKUP($A$3,Models!$D$7:$D$9,Models!$I$17:$I$19), IF($U76 &gt; 10,LOOKUP($A$3,Models!$D$7:$D$9,Models!$J$17:$J$19), 0))))), 0)</f>
        <v>0</v>
      </c>
      <c r="AA76" s="14">
        <f>IF($T76=Models!$E$21,IF($U76&lt;1,LOOKUP($A$3,Models!$D$7:$D$9,Models!$F$22:$F$24),IF(AND($U76&gt;=1,$U76&lt;=3),LOOKUP($A$3,Models!$D$7:$D$9,Models!$G$22:$G$24),IF(AND($U76&gt;=4,$U76&lt;=6),LOOKUP($A$3,Models!$D$7:$D$9,Models!$H$22:$H$24), IF(AND($U76&gt;=7,$U76&lt;=10),LOOKUP($A$3,Models!$D$7:$D$9,Models!$I$22:$I$24), IF($U76 &gt; 10,LOOKUP($A$3,Models!$D$7:$D$9,Models!$J$22:$J$24), 0))))), 0)</f>
        <v>0</v>
      </c>
      <c r="AB76" s="14">
        <f>IF($T76=Models!$E$26,IF($U76&lt;1,LOOKUP($A$3,Models!$D$7:$D$9,Models!$F$27:$F$29),IF(AND($U76&gt;=1,$U76&lt;=3),LOOKUP($A$3,Models!$D$7:$D$9,Models!$G$27:$G$29),IF(AND($U76&gt;=4,$U76&lt;=6),LOOKUP($A$3,Models!$D$7:$D$9,Models!$H$27:$H$29), IF(AND($U76&gt;=7,$U76&lt;=10),LOOKUP($A$3,Models!$D$7:$D$9,Models!$I$27:$I$29), IF($U76 &gt; 10,LOOKUP($A$3,Models!$D$7:$D$9,Models!$J$27:$J$29), 0))))), 0)</f>
        <v>0</v>
      </c>
      <c r="AC76" s="14">
        <f>IF($T76=Models!$E$31,IF($U76&lt;1,LOOKUP($A$3,Models!$D$7:$D$9,Models!$F$32:$F$34),IF(AND($U76&gt;=1,$U76&lt;=3),LOOKUP($A$3,Models!$D$7:$D$9,Models!$G$32:$G$34),IF(AND($U76&gt;=4,$U76&lt;=6),LOOKUP($A$3,Models!$D$7:$D$9,Models!$H$32:$H$34), IF(AND($U76&gt;=7,$U76&lt;=10),LOOKUP($A$3,Models!$D$7:$D$9,Models!$I$32:$I$34), IF($U76 &gt; 10,LOOKUP($A$3,Models!$D$7:$D$9,Models!$J$32:$J$34), 0))))), 0)</f>
        <v>0</v>
      </c>
      <c r="AD76" s="14">
        <f>IF($T76=Models!$E$39,IF($U76&lt;1,LOOKUP($A$3,Models!$D$7:$D$9,Models!$F$40:$F$42),IF(AND($U76&gt;=1,$U76&lt;=4),LOOKUP($A$3,Models!$D$7:$D$9,Models!$G$40:$G$42),IF(AND($U76&gt;=5,$U76&lt;=7),LOOKUP($A$3,Models!$D$7:$D$9,Models!$H$40:$H$42), IF($U76 &gt; 7,LOOKUP($A$3,Models!$D$7:$D$9,Models!$I$40:$I$42), 0)))), 0)</f>
        <v>0</v>
      </c>
      <c r="AE76" s="14">
        <f>IF($T76=Models!$E$44,IF($U76&lt;1,LOOKUP($A$3,Models!$D$7:$D$9,Models!$F$45:$F$47),IF(AND($U76&gt;=1,$U76&lt;=4),LOOKUP($A$3,Models!$D$7:$D$9,Models!$G$45:$G$47),IF(AND($U76&gt;=5,$U76&lt;=7),LOOKUP($A$3,Models!$D$7:$D$9,Models!$H$45:$H$47), IF($U76 &gt; 7,LOOKUP($A$3,Models!$D$7:$D$9,Models!$I$45:$I$47), 0)))), 0)</f>
        <v>0</v>
      </c>
      <c r="AF76" s="14">
        <f>IF($T76=Models!$E$49,IF($U76&lt;1,LOOKUP($A$3,Models!$D$7:$D$9,Models!$F$50:$F$52),IF(AND($U76&gt;=1,$U76&lt;=4),LOOKUP($A$3,Models!$D$7:$D$9,Models!$G$50:$G$52),IF(AND($U76&gt;=5,$U76&lt;=7),LOOKUP($A$3,Models!$D$7:$D$9,Models!$H$50:$H$52), IF($U76 &gt; 7,LOOKUP($A$3,Models!$D$7:$D$9,Models!$I$50:$I$52), 0)))), 0)</f>
        <v>0</v>
      </c>
      <c r="AG76" s="14">
        <f>IF($T76=Models!$E$54,IF($U76&lt;1,LOOKUP($A$3,Models!$D$7:$D$9,Models!$F$55:$F$57),IF(AND($U76&gt;=1,$U76&lt;=4),LOOKUP($A$3,Models!$D$7:$D$9,Models!$G$55:$G$57),IF(AND($U76&gt;=5,$U76&lt;=7),LOOKUP($A$3,Models!$D$7:$D$9,Models!$H$55:$H$57), IF($U76 &gt; 7,LOOKUP($A$3,Models!$D$7:$D$9,Models!$I$55:$I$57), 0)))), 0)</f>
        <v>0</v>
      </c>
      <c r="AH76" s="14">
        <f>IF($T76=Models!$E$59,IF($U76&lt;1,LOOKUP($A$3,Models!$D$7:$D$9,Models!$F$60:$F$62),IF(AND($U76&gt;=1,$U76&lt;=4),LOOKUP($A$3,Models!$D$7:$D$9,Models!$G$60:$G$62),IF(AND($U76&gt;=5,$U76&lt;=7),LOOKUP($A$3,Models!$D$7:$D$9,Models!$H$60:$H$62), IF($U76 &gt; 7,LOOKUP($A$3,Models!$D$7:$D$9,Models!$I$60:$I$62), 0)))), 0)</f>
        <v>0</v>
      </c>
    </row>
    <row r="77" spans="16:34">
      <c r="P77" s="6" t="e">
        <f ca="1">IF(LOOKUP(Beds!A110, Models!$A$4:$A$105, Models!$B$4:$B$105) = "QUEBEC 2", " ", IF(LOOKUP(Beds!A110, Models!$A$4:$A$105, Models!$B$4:$B$105) = "QUEBEC", " ", IF(Beds!B110 = 0, 0, YEAR(NOW())-IF(VALUE(LEFT(Beds!B110,2))&gt;80,CONCATENATE(19,LEFT(Beds!B110,2)),CONCATENATE(20,LEFT(Beds!B110,2))))))</f>
        <v>#N/A</v>
      </c>
      <c r="S77" s="7" t="str">
        <f>LEFT(Beds!A108,4)</f>
        <v/>
      </c>
      <c r="T77" t="str">
        <f>IF(S77 = "", " ", LOOKUP(S77,Models!$A$4:$A$99,Models!$B$4:$B$99))</f>
        <v xml:space="preserve"> </v>
      </c>
      <c r="U77" t="str">
        <f>Beds!C108</f>
        <v/>
      </c>
      <c r="W77">
        <f t="shared" si="1"/>
        <v>0</v>
      </c>
      <c r="X77" s="14">
        <f>IF($T77=Models!$E$6,IF($U77&lt;1,LOOKUP($A$3,Models!$D$7:$D$9,Models!$F$7:$F$9),IF(AND($U77&gt;=1,$U77&lt;=3),LOOKUP($A$3,Models!$D$7:$D$9,Models!$G$7:$G$9),IF(AND($U77&gt;=4,$U77&lt;=6),LOOKUP($A$3,Models!$D$7:$D$9,Models!$H$7:$H$9), IF(AND($U77&gt;=7,$U77&lt;=10),LOOKUP($A$3,Models!$D$7:$D$9,Models!$I$7:$I$9), IF($U77 &gt; 10,LOOKUP($A$3,Models!$D$7:$D$9,Models!$J$7:$J$9), 0))))), 0)</f>
        <v>0</v>
      </c>
      <c r="Y77" s="14">
        <f>IF($T77=Models!$E$11,IF($U77&lt;1,LOOKUP($A$3,Models!$D$7:$D$9,Models!$F$12:$F$14),IF(AND($U77&gt;=1,$U77&lt;=3),LOOKUP($A$3,Models!$D$7:$D$9,Models!$G$12:$G$14),IF(AND($U77&gt;=4,$U77&lt;=6),LOOKUP($A$3,Models!$D$7:$D$9,Models!$H$12:$H$14), IF(AND($U77&gt;=7,$U77&lt;=10),LOOKUP($A$3,Models!$D$7:$D$9,Models!$I$12:$I$14), IF($U77 &gt; 10,LOOKUP($A$3,Models!$D$7:$D$9,Models!$J$12:$J$14), 0))))), 0)</f>
        <v>0</v>
      </c>
      <c r="Z77" s="14">
        <f>IF($T77=Models!$E$16,IF($U77&lt;1,LOOKUP($A$3,Models!$D$7:$D$9,Models!$F$17:$F$19),IF(AND($U77&gt;=1,$U77&lt;=3),LOOKUP($A$3,Models!$D$7:$D$9,Models!$G$17:$G$19),IF(AND($U77&gt;=4,$U77&lt;=6),LOOKUP($A$3,Models!$D$7:$D$9,Models!$H$17:$H$19), IF(AND($U77&gt;=7,$U77&lt;=10),LOOKUP($A$3,Models!$D$7:$D$9,Models!$I$17:$I$19), IF($U77 &gt; 10,LOOKUP($A$3,Models!$D$7:$D$9,Models!$J$17:$J$19), 0))))), 0)</f>
        <v>0</v>
      </c>
      <c r="AA77" s="14">
        <f>IF($T77=Models!$E$21,IF($U77&lt;1,LOOKUP($A$3,Models!$D$7:$D$9,Models!$F$22:$F$24),IF(AND($U77&gt;=1,$U77&lt;=3),LOOKUP($A$3,Models!$D$7:$D$9,Models!$G$22:$G$24),IF(AND($U77&gt;=4,$U77&lt;=6),LOOKUP($A$3,Models!$D$7:$D$9,Models!$H$22:$H$24), IF(AND($U77&gt;=7,$U77&lt;=10),LOOKUP($A$3,Models!$D$7:$D$9,Models!$I$22:$I$24), IF($U77 &gt; 10,LOOKUP($A$3,Models!$D$7:$D$9,Models!$J$22:$J$24), 0))))), 0)</f>
        <v>0</v>
      </c>
      <c r="AB77" s="14">
        <f>IF($T77=Models!$E$26,IF($U77&lt;1,LOOKUP($A$3,Models!$D$7:$D$9,Models!$F$27:$F$29),IF(AND($U77&gt;=1,$U77&lt;=3),LOOKUP($A$3,Models!$D$7:$D$9,Models!$G$27:$G$29),IF(AND($U77&gt;=4,$U77&lt;=6),LOOKUP($A$3,Models!$D$7:$D$9,Models!$H$27:$H$29), IF(AND($U77&gt;=7,$U77&lt;=10),LOOKUP($A$3,Models!$D$7:$D$9,Models!$I$27:$I$29), IF($U77 &gt; 10,LOOKUP($A$3,Models!$D$7:$D$9,Models!$J$27:$J$29), 0))))), 0)</f>
        <v>0</v>
      </c>
      <c r="AC77" s="14">
        <f>IF($T77=Models!$E$31,IF($U77&lt;1,LOOKUP($A$3,Models!$D$7:$D$9,Models!$F$32:$F$34),IF(AND($U77&gt;=1,$U77&lt;=3),LOOKUP($A$3,Models!$D$7:$D$9,Models!$G$32:$G$34),IF(AND($U77&gt;=4,$U77&lt;=6),LOOKUP($A$3,Models!$D$7:$D$9,Models!$H$32:$H$34), IF(AND($U77&gt;=7,$U77&lt;=10),LOOKUP($A$3,Models!$D$7:$D$9,Models!$I$32:$I$34), IF($U77 &gt; 10,LOOKUP($A$3,Models!$D$7:$D$9,Models!$J$32:$J$34), 0))))), 0)</f>
        <v>0</v>
      </c>
      <c r="AD77" s="14">
        <f>IF($T77=Models!$E$39,IF($U77&lt;1,LOOKUP($A$3,Models!$D$7:$D$9,Models!$F$40:$F$42),IF(AND($U77&gt;=1,$U77&lt;=4),LOOKUP($A$3,Models!$D$7:$D$9,Models!$G$40:$G$42),IF(AND($U77&gt;=5,$U77&lt;=7),LOOKUP($A$3,Models!$D$7:$D$9,Models!$H$40:$H$42), IF($U77 &gt; 7,LOOKUP($A$3,Models!$D$7:$D$9,Models!$I$40:$I$42), 0)))), 0)</f>
        <v>0</v>
      </c>
      <c r="AE77" s="14">
        <f>IF($T77=Models!$E$44,IF($U77&lt;1,LOOKUP($A$3,Models!$D$7:$D$9,Models!$F$45:$F$47),IF(AND($U77&gt;=1,$U77&lt;=4),LOOKUP($A$3,Models!$D$7:$D$9,Models!$G$45:$G$47),IF(AND($U77&gt;=5,$U77&lt;=7),LOOKUP($A$3,Models!$D$7:$D$9,Models!$H$45:$H$47), IF($U77 &gt; 7,LOOKUP($A$3,Models!$D$7:$D$9,Models!$I$45:$I$47), 0)))), 0)</f>
        <v>0</v>
      </c>
      <c r="AF77" s="14">
        <f>IF($T77=Models!$E$49,IF($U77&lt;1,LOOKUP($A$3,Models!$D$7:$D$9,Models!$F$50:$F$52),IF(AND($U77&gt;=1,$U77&lt;=4),LOOKUP($A$3,Models!$D$7:$D$9,Models!$G$50:$G$52),IF(AND($U77&gt;=5,$U77&lt;=7),LOOKUP($A$3,Models!$D$7:$D$9,Models!$H$50:$H$52), IF($U77 &gt; 7,LOOKUP($A$3,Models!$D$7:$D$9,Models!$I$50:$I$52), 0)))), 0)</f>
        <v>0</v>
      </c>
      <c r="AG77" s="14">
        <f>IF($T77=Models!$E$54,IF($U77&lt;1,LOOKUP($A$3,Models!$D$7:$D$9,Models!$F$55:$F$57),IF(AND($U77&gt;=1,$U77&lt;=4),LOOKUP($A$3,Models!$D$7:$D$9,Models!$G$55:$G$57),IF(AND($U77&gt;=5,$U77&lt;=7),LOOKUP($A$3,Models!$D$7:$D$9,Models!$H$55:$H$57), IF($U77 &gt; 7,LOOKUP($A$3,Models!$D$7:$D$9,Models!$I$55:$I$57), 0)))), 0)</f>
        <v>0</v>
      </c>
      <c r="AH77" s="14">
        <f>IF($T77=Models!$E$59,IF($U77&lt;1,LOOKUP($A$3,Models!$D$7:$D$9,Models!$F$60:$F$62),IF(AND($U77&gt;=1,$U77&lt;=4),LOOKUP($A$3,Models!$D$7:$D$9,Models!$G$60:$G$62),IF(AND($U77&gt;=5,$U77&lt;=7),LOOKUP($A$3,Models!$D$7:$D$9,Models!$H$60:$H$62), IF($U77 &gt; 7,LOOKUP($A$3,Models!$D$7:$D$9,Models!$I$60:$I$62), 0)))), 0)</f>
        <v>0</v>
      </c>
    </row>
    <row r="78" spans="16:34">
      <c r="P78" s="6" t="e">
        <f ca="1">IF(LOOKUP(Beds!A111, Models!$A$4:$A$105, Models!$B$4:$B$105) = "QUEBEC 2", " ", IF(LOOKUP(Beds!A111, Models!$A$4:$A$105, Models!$B$4:$B$105) = "QUEBEC", " ", IF(Beds!B111 = 0, 0, YEAR(NOW())-IF(VALUE(LEFT(Beds!B111,2))&gt;80,CONCATENATE(19,LEFT(Beds!B111,2)),CONCATENATE(20,LEFT(Beds!B111,2))))))</f>
        <v>#N/A</v>
      </c>
      <c r="S78" s="7" t="str">
        <f>LEFT(Beds!A109,4)</f>
        <v/>
      </c>
      <c r="T78" t="str">
        <f>IF(S78 = "", " ", LOOKUP(S78,Models!$A$4:$A$99,Models!$B$4:$B$99))</f>
        <v xml:space="preserve"> </v>
      </c>
      <c r="U78" t="str">
        <f>Beds!C109</f>
        <v/>
      </c>
      <c r="W78">
        <f t="shared" si="1"/>
        <v>0</v>
      </c>
      <c r="X78" s="14">
        <f>IF($T78=Models!$E$6,IF($U78&lt;1,LOOKUP($A$3,Models!$D$7:$D$9,Models!$F$7:$F$9),IF(AND($U78&gt;=1,$U78&lt;=3),LOOKUP($A$3,Models!$D$7:$D$9,Models!$G$7:$G$9),IF(AND($U78&gt;=4,$U78&lt;=6),LOOKUP($A$3,Models!$D$7:$D$9,Models!$H$7:$H$9), IF(AND($U78&gt;=7,$U78&lt;=10),LOOKUP($A$3,Models!$D$7:$D$9,Models!$I$7:$I$9), IF($U78 &gt; 10,LOOKUP($A$3,Models!$D$7:$D$9,Models!$J$7:$J$9), 0))))), 0)</f>
        <v>0</v>
      </c>
      <c r="Y78" s="14">
        <f>IF($T78=Models!$E$11,IF($U78&lt;1,LOOKUP($A$3,Models!$D$7:$D$9,Models!$F$12:$F$14),IF(AND($U78&gt;=1,$U78&lt;=3),LOOKUP($A$3,Models!$D$7:$D$9,Models!$G$12:$G$14),IF(AND($U78&gt;=4,$U78&lt;=6),LOOKUP($A$3,Models!$D$7:$D$9,Models!$H$12:$H$14), IF(AND($U78&gt;=7,$U78&lt;=10),LOOKUP($A$3,Models!$D$7:$D$9,Models!$I$12:$I$14), IF($U78 &gt; 10,LOOKUP($A$3,Models!$D$7:$D$9,Models!$J$12:$J$14), 0))))), 0)</f>
        <v>0</v>
      </c>
      <c r="Z78" s="14">
        <f>IF($T78=Models!$E$16,IF($U78&lt;1,LOOKUP($A$3,Models!$D$7:$D$9,Models!$F$17:$F$19),IF(AND($U78&gt;=1,$U78&lt;=3),LOOKUP($A$3,Models!$D$7:$D$9,Models!$G$17:$G$19),IF(AND($U78&gt;=4,$U78&lt;=6),LOOKUP($A$3,Models!$D$7:$D$9,Models!$H$17:$H$19), IF(AND($U78&gt;=7,$U78&lt;=10),LOOKUP($A$3,Models!$D$7:$D$9,Models!$I$17:$I$19), IF($U78 &gt; 10,LOOKUP($A$3,Models!$D$7:$D$9,Models!$J$17:$J$19), 0))))), 0)</f>
        <v>0</v>
      </c>
      <c r="AA78" s="14">
        <f>IF($T78=Models!$E$21,IF($U78&lt;1,LOOKUP($A$3,Models!$D$7:$D$9,Models!$F$22:$F$24),IF(AND($U78&gt;=1,$U78&lt;=3),LOOKUP($A$3,Models!$D$7:$D$9,Models!$G$22:$G$24),IF(AND($U78&gt;=4,$U78&lt;=6),LOOKUP($A$3,Models!$D$7:$D$9,Models!$H$22:$H$24), IF(AND($U78&gt;=7,$U78&lt;=10),LOOKUP($A$3,Models!$D$7:$D$9,Models!$I$22:$I$24), IF($U78 &gt; 10,LOOKUP($A$3,Models!$D$7:$D$9,Models!$J$22:$J$24), 0))))), 0)</f>
        <v>0</v>
      </c>
      <c r="AB78" s="14">
        <f>IF($T78=Models!$E$26,IF($U78&lt;1,LOOKUP($A$3,Models!$D$7:$D$9,Models!$F$27:$F$29),IF(AND($U78&gt;=1,$U78&lt;=3),LOOKUP($A$3,Models!$D$7:$D$9,Models!$G$27:$G$29),IF(AND($U78&gt;=4,$U78&lt;=6),LOOKUP($A$3,Models!$D$7:$D$9,Models!$H$27:$H$29), IF(AND($U78&gt;=7,$U78&lt;=10),LOOKUP($A$3,Models!$D$7:$D$9,Models!$I$27:$I$29), IF($U78 &gt; 10,LOOKUP($A$3,Models!$D$7:$D$9,Models!$J$27:$J$29), 0))))), 0)</f>
        <v>0</v>
      </c>
      <c r="AC78" s="14">
        <f>IF($T78=Models!$E$31,IF($U78&lt;1,LOOKUP($A$3,Models!$D$7:$D$9,Models!$F$32:$F$34),IF(AND($U78&gt;=1,$U78&lt;=3),LOOKUP($A$3,Models!$D$7:$D$9,Models!$G$32:$G$34),IF(AND($U78&gt;=4,$U78&lt;=6),LOOKUP($A$3,Models!$D$7:$D$9,Models!$H$32:$H$34), IF(AND($U78&gt;=7,$U78&lt;=10),LOOKUP($A$3,Models!$D$7:$D$9,Models!$I$32:$I$34), IF($U78 &gt; 10,LOOKUP($A$3,Models!$D$7:$D$9,Models!$J$32:$J$34), 0))))), 0)</f>
        <v>0</v>
      </c>
      <c r="AD78" s="14">
        <f>IF($T78=Models!$E$39,IF($U78&lt;1,LOOKUP($A$3,Models!$D$7:$D$9,Models!$F$40:$F$42),IF(AND($U78&gt;=1,$U78&lt;=4),LOOKUP($A$3,Models!$D$7:$D$9,Models!$G$40:$G$42),IF(AND($U78&gt;=5,$U78&lt;=7),LOOKUP($A$3,Models!$D$7:$D$9,Models!$H$40:$H$42), IF($U78 &gt; 7,LOOKUP($A$3,Models!$D$7:$D$9,Models!$I$40:$I$42), 0)))), 0)</f>
        <v>0</v>
      </c>
      <c r="AE78" s="14">
        <f>IF($T78=Models!$E$44,IF($U78&lt;1,LOOKUP($A$3,Models!$D$7:$D$9,Models!$F$45:$F$47),IF(AND($U78&gt;=1,$U78&lt;=4),LOOKUP($A$3,Models!$D$7:$D$9,Models!$G$45:$G$47),IF(AND($U78&gt;=5,$U78&lt;=7),LOOKUP($A$3,Models!$D$7:$D$9,Models!$H$45:$H$47), IF($U78 &gt; 7,LOOKUP($A$3,Models!$D$7:$D$9,Models!$I$45:$I$47), 0)))), 0)</f>
        <v>0</v>
      </c>
      <c r="AF78" s="14">
        <f>IF($T78=Models!$E$49,IF($U78&lt;1,LOOKUP($A$3,Models!$D$7:$D$9,Models!$F$50:$F$52),IF(AND($U78&gt;=1,$U78&lt;=4),LOOKUP($A$3,Models!$D$7:$D$9,Models!$G$50:$G$52),IF(AND($U78&gt;=5,$U78&lt;=7),LOOKUP($A$3,Models!$D$7:$D$9,Models!$H$50:$H$52), IF($U78 &gt; 7,LOOKUP($A$3,Models!$D$7:$D$9,Models!$I$50:$I$52), 0)))), 0)</f>
        <v>0</v>
      </c>
      <c r="AG78" s="14">
        <f>IF($T78=Models!$E$54,IF($U78&lt;1,LOOKUP($A$3,Models!$D$7:$D$9,Models!$F$55:$F$57),IF(AND($U78&gt;=1,$U78&lt;=4),LOOKUP($A$3,Models!$D$7:$D$9,Models!$G$55:$G$57),IF(AND($U78&gt;=5,$U78&lt;=7),LOOKUP($A$3,Models!$D$7:$D$9,Models!$H$55:$H$57), IF($U78 &gt; 7,LOOKUP($A$3,Models!$D$7:$D$9,Models!$I$55:$I$57), 0)))), 0)</f>
        <v>0</v>
      </c>
      <c r="AH78" s="14">
        <f>IF($T78=Models!$E$59,IF($U78&lt;1,LOOKUP($A$3,Models!$D$7:$D$9,Models!$F$60:$F$62),IF(AND($U78&gt;=1,$U78&lt;=4),LOOKUP($A$3,Models!$D$7:$D$9,Models!$G$60:$G$62),IF(AND($U78&gt;=5,$U78&lt;=7),LOOKUP($A$3,Models!$D$7:$D$9,Models!$H$60:$H$62), IF($U78 &gt; 7,LOOKUP($A$3,Models!$D$7:$D$9,Models!$I$60:$I$62), 0)))), 0)</f>
        <v>0</v>
      </c>
    </row>
    <row r="79" spans="16:34">
      <c r="P79" s="6" t="e">
        <f ca="1">IF(LOOKUP(Beds!A112, Models!$A$4:$A$105, Models!$B$4:$B$105) = "QUEBEC 2", " ", IF(LOOKUP(Beds!A112, Models!$A$4:$A$105, Models!$B$4:$B$105) = "QUEBEC", " ", IF(Beds!B112 = 0, 0, YEAR(NOW())-IF(VALUE(LEFT(Beds!B112,2))&gt;80,CONCATENATE(19,LEFT(Beds!B112,2)),CONCATENATE(20,LEFT(Beds!B112,2))))))</f>
        <v>#N/A</v>
      </c>
      <c r="S79" s="7" t="str">
        <f>LEFT(Beds!A110,4)</f>
        <v/>
      </c>
      <c r="T79" t="str">
        <f>IF(S79 = "", " ", LOOKUP(S79,Models!$A$4:$A$99,Models!$B$4:$B$99))</f>
        <v xml:space="preserve"> </v>
      </c>
      <c r="U79" t="str">
        <f>Beds!C110</f>
        <v/>
      </c>
      <c r="W79">
        <f t="shared" si="1"/>
        <v>0</v>
      </c>
      <c r="X79" s="14">
        <f>IF($T79=Models!$E$6,IF($U79&lt;1,LOOKUP($A$3,Models!$D$7:$D$9,Models!$F$7:$F$9),IF(AND($U79&gt;=1,$U79&lt;=3),LOOKUP($A$3,Models!$D$7:$D$9,Models!$G$7:$G$9),IF(AND($U79&gt;=4,$U79&lt;=6),LOOKUP($A$3,Models!$D$7:$D$9,Models!$H$7:$H$9), IF(AND($U79&gt;=7,$U79&lt;=10),LOOKUP($A$3,Models!$D$7:$D$9,Models!$I$7:$I$9), IF($U79 &gt; 10,LOOKUP($A$3,Models!$D$7:$D$9,Models!$J$7:$J$9), 0))))), 0)</f>
        <v>0</v>
      </c>
      <c r="Y79" s="14">
        <f>IF($T79=Models!$E$11,IF($U79&lt;1,LOOKUP($A$3,Models!$D$7:$D$9,Models!$F$12:$F$14),IF(AND($U79&gt;=1,$U79&lt;=3),LOOKUP($A$3,Models!$D$7:$D$9,Models!$G$12:$G$14),IF(AND($U79&gt;=4,$U79&lt;=6),LOOKUP($A$3,Models!$D$7:$D$9,Models!$H$12:$H$14), IF(AND($U79&gt;=7,$U79&lt;=10),LOOKUP($A$3,Models!$D$7:$D$9,Models!$I$12:$I$14), IF($U79 &gt; 10,LOOKUP($A$3,Models!$D$7:$D$9,Models!$J$12:$J$14), 0))))), 0)</f>
        <v>0</v>
      </c>
      <c r="Z79" s="14">
        <f>IF($T79=Models!$E$16,IF($U79&lt;1,LOOKUP($A$3,Models!$D$7:$D$9,Models!$F$17:$F$19),IF(AND($U79&gt;=1,$U79&lt;=3),LOOKUP($A$3,Models!$D$7:$D$9,Models!$G$17:$G$19),IF(AND($U79&gt;=4,$U79&lt;=6),LOOKUP($A$3,Models!$D$7:$D$9,Models!$H$17:$H$19), IF(AND($U79&gt;=7,$U79&lt;=10),LOOKUP($A$3,Models!$D$7:$D$9,Models!$I$17:$I$19), IF($U79 &gt; 10,LOOKUP($A$3,Models!$D$7:$D$9,Models!$J$17:$J$19), 0))))), 0)</f>
        <v>0</v>
      </c>
      <c r="AA79" s="14">
        <f>IF($T79=Models!$E$21,IF($U79&lt;1,LOOKUP($A$3,Models!$D$7:$D$9,Models!$F$22:$F$24),IF(AND($U79&gt;=1,$U79&lt;=3),LOOKUP($A$3,Models!$D$7:$D$9,Models!$G$22:$G$24),IF(AND($U79&gt;=4,$U79&lt;=6),LOOKUP($A$3,Models!$D$7:$D$9,Models!$H$22:$H$24), IF(AND($U79&gt;=7,$U79&lt;=10),LOOKUP($A$3,Models!$D$7:$D$9,Models!$I$22:$I$24), IF($U79 &gt; 10,LOOKUP($A$3,Models!$D$7:$D$9,Models!$J$22:$J$24), 0))))), 0)</f>
        <v>0</v>
      </c>
      <c r="AB79" s="14">
        <f>IF($T79=Models!$E$26,IF($U79&lt;1,LOOKUP($A$3,Models!$D$7:$D$9,Models!$F$27:$F$29),IF(AND($U79&gt;=1,$U79&lt;=3),LOOKUP($A$3,Models!$D$7:$D$9,Models!$G$27:$G$29),IF(AND($U79&gt;=4,$U79&lt;=6),LOOKUP($A$3,Models!$D$7:$D$9,Models!$H$27:$H$29), IF(AND($U79&gt;=7,$U79&lt;=10),LOOKUP($A$3,Models!$D$7:$D$9,Models!$I$27:$I$29), IF($U79 &gt; 10,LOOKUP($A$3,Models!$D$7:$D$9,Models!$J$27:$J$29), 0))))), 0)</f>
        <v>0</v>
      </c>
      <c r="AC79" s="14">
        <f>IF($T79=Models!$E$31,IF($U79&lt;1,LOOKUP($A$3,Models!$D$7:$D$9,Models!$F$32:$F$34),IF(AND($U79&gt;=1,$U79&lt;=3),LOOKUP($A$3,Models!$D$7:$D$9,Models!$G$32:$G$34),IF(AND($U79&gt;=4,$U79&lt;=6),LOOKUP($A$3,Models!$D$7:$D$9,Models!$H$32:$H$34), IF(AND($U79&gt;=7,$U79&lt;=10),LOOKUP($A$3,Models!$D$7:$D$9,Models!$I$32:$I$34), IF($U79 &gt; 10,LOOKUP($A$3,Models!$D$7:$D$9,Models!$J$32:$J$34), 0))))), 0)</f>
        <v>0</v>
      </c>
      <c r="AD79" s="14">
        <f>IF($T79=Models!$E$39,IF($U79&lt;1,LOOKUP($A$3,Models!$D$7:$D$9,Models!$F$40:$F$42),IF(AND($U79&gt;=1,$U79&lt;=4),LOOKUP($A$3,Models!$D$7:$D$9,Models!$G$40:$G$42),IF(AND($U79&gt;=5,$U79&lt;=7),LOOKUP($A$3,Models!$D$7:$D$9,Models!$H$40:$H$42), IF($U79 &gt; 7,LOOKUP($A$3,Models!$D$7:$D$9,Models!$I$40:$I$42), 0)))), 0)</f>
        <v>0</v>
      </c>
      <c r="AE79" s="14">
        <f>IF($T79=Models!$E$44,IF($U79&lt;1,LOOKUP($A$3,Models!$D$7:$D$9,Models!$F$45:$F$47),IF(AND($U79&gt;=1,$U79&lt;=4),LOOKUP($A$3,Models!$D$7:$D$9,Models!$G$45:$G$47),IF(AND($U79&gt;=5,$U79&lt;=7),LOOKUP($A$3,Models!$D$7:$D$9,Models!$H$45:$H$47), IF($U79 &gt; 7,LOOKUP($A$3,Models!$D$7:$D$9,Models!$I$45:$I$47), 0)))), 0)</f>
        <v>0</v>
      </c>
      <c r="AF79" s="14">
        <f>IF($T79=Models!$E$49,IF($U79&lt;1,LOOKUP($A$3,Models!$D$7:$D$9,Models!$F$50:$F$52),IF(AND($U79&gt;=1,$U79&lt;=4),LOOKUP($A$3,Models!$D$7:$D$9,Models!$G$50:$G$52),IF(AND($U79&gt;=5,$U79&lt;=7),LOOKUP($A$3,Models!$D$7:$D$9,Models!$H$50:$H$52), IF($U79 &gt; 7,LOOKUP($A$3,Models!$D$7:$D$9,Models!$I$50:$I$52), 0)))), 0)</f>
        <v>0</v>
      </c>
      <c r="AG79" s="14">
        <f>IF($T79=Models!$E$54,IF($U79&lt;1,LOOKUP($A$3,Models!$D$7:$D$9,Models!$F$55:$F$57),IF(AND($U79&gt;=1,$U79&lt;=4),LOOKUP($A$3,Models!$D$7:$D$9,Models!$G$55:$G$57),IF(AND($U79&gt;=5,$U79&lt;=7),LOOKUP($A$3,Models!$D$7:$D$9,Models!$H$55:$H$57), IF($U79 &gt; 7,LOOKUP($A$3,Models!$D$7:$D$9,Models!$I$55:$I$57), 0)))), 0)</f>
        <v>0</v>
      </c>
      <c r="AH79" s="14">
        <f>IF($T79=Models!$E$59,IF($U79&lt;1,LOOKUP($A$3,Models!$D$7:$D$9,Models!$F$60:$F$62),IF(AND($U79&gt;=1,$U79&lt;=4),LOOKUP($A$3,Models!$D$7:$D$9,Models!$G$60:$G$62),IF(AND($U79&gt;=5,$U79&lt;=7),LOOKUP($A$3,Models!$D$7:$D$9,Models!$H$60:$H$62), IF($U79 &gt; 7,LOOKUP($A$3,Models!$D$7:$D$9,Models!$I$60:$I$62), 0)))), 0)</f>
        <v>0</v>
      </c>
    </row>
    <row r="80" spans="16:34">
      <c r="P80" s="6" t="e">
        <f ca="1">IF(LOOKUP(Beds!A113, Models!$A$4:$A$105, Models!$B$4:$B$105) = "QUEBEC 2", " ", IF(LOOKUP(Beds!A113, Models!$A$4:$A$105, Models!$B$4:$B$105) = "QUEBEC", " ", IF(Beds!B113 = 0, 0, YEAR(NOW())-IF(VALUE(LEFT(Beds!B113,2))&gt;80,CONCATENATE(19,LEFT(Beds!B113,2)),CONCATENATE(20,LEFT(Beds!B113,2))))))</f>
        <v>#N/A</v>
      </c>
      <c r="S80" s="7" t="str">
        <f>LEFT(Beds!A111,4)</f>
        <v/>
      </c>
      <c r="T80" t="str">
        <f>IF(S80 = "", " ", LOOKUP(S80,Models!$A$4:$A$99,Models!$B$4:$B$99))</f>
        <v xml:space="preserve"> </v>
      </c>
      <c r="U80" t="str">
        <f>Beds!C111</f>
        <v/>
      </c>
      <c r="W80">
        <f t="shared" si="1"/>
        <v>0</v>
      </c>
      <c r="X80" s="14">
        <f>IF($T80=Models!$E$6,IF($U80&lt;1,LOOKUP($A$3,Models!$D$7:$D$9,Models!$F$7:$F$9),IF(AND($U80&gt;=1,$U80&lt;=3),LOOKUP($A$3,Models!$D$7:$D$9,Models!$G$7:$G$9),IF(AND($U80&gt;=4,$U80&lt;=6),LOOKUP($A$3,Models!$D$7:$D$9,Models!$H$7:$H$9), IF(AND($U80&gt;=7,$U80&lt;=10),LOOKUP($A$3,Models!$D$7:$D$9,Models!$I$7:$I$9), IF($U80 &gt; 10,LOOKUP($A$3,Models!$D$7:$D$9,Models!$J$7:$J$9), 0))))), 0)</f>
        <v>0</v>
      </c>
      <c r="Y80" s="14">
        <f>IF($T80=Models!$E$11,IF($U80&lt;1,LOOKUP($A$3,Models!$D$7:$D$9,Models!$F$12:$F$14),IF(AND($U80&gt;=1,$U80&lt;=3),LOOKUP($A$3,Models!$D$7:$D$9,Models!$G$12:$G$14),IF(AND($U80&gt;=4,$U80&lt;=6),LOOKUP($A$3,Models!$D$7:$D$9,Models!$H$12:$H$14), IF(AND($U80&gt;=7,$U80&lt;=10),LOOKUP($A$3,Models!$D$7:$D$9,Models!$I$12:$I$14), IF($U80 &gt; 10,LOOKUP($A$3,Models!$D$7:$D$9,Models!$J$12:$J$14), 0))))), 0)</f>
        <v>0</v>
      </c>
      <c r="Z80" s="14">
        <f>IF($T80=Models!$E$16,IF($U80&lt;1,LOOKUP($A$3,Models!$D$7:$D$9,Models!$F$17:$F$19),IF(AND($U80&gt;=1,$U80&lt;=3),LOOKUP($A$3,Models!$D$7:$D$9,Models!$G$17:$G$19),IF(AND($U80&gt;=4,$U80&lt;=6),LOOKUP($A$3,Models!$D$7:$D$9,Models!$H$17:$H$19), IF(AND($U80&gt;=7,$U80&lt;=10),LOOKUP($A$3,Models!$D$7:$D$9,Models!$I$17:$I$19), IF($U80 &gt; 10,LOOKUP($A$3,Models!$D$7:$D$9,Models!$J$17:$J$19), 0))))), 0)</f>
        <v>0</v>
      </c>
      <c r="AA80" s="14">
        <f>IF($T80=Models!$E$21,IF($U80&lt;1,LOOKUP($A$3,Models!$D$7:$D$9,Models!$F$22:$F$24),IF(AND($U80&gt;=1,$U80&lt;=3),LOOKUP($A$3,Models!$D$7:$D$9,Models!$G$22:$G$24),IF(AND($U80&gt;=4,$U80&lt;=6),LOOKUP($A$3,Models!$D$7:$D$9,Models!$H$22:$H$24), IF(AND($U80&gt;=7,$U80&lt;=10),LOOKUP($A$3,Models!$D$7:$D$9,Models!$I$22:$I$24), IF($U80 &gt; 10,LOOKUP($A$3,Models!$D$7:$D$9,Models!$J$22:$J$24), 0))))), 0)</f>
        <v>0</v>
      </c>
      <c r="AB80" s="14">
        <f>IF($T80=Models!$E$26,IF($U80&lt;1,LOOKUP($A$3,Models!$D$7:$D$9,Models!$F$27:$F$29),IF(AND($U80&gt;=1,$U80&lt;=3),LOOKUP($A$3,Models!$D$7:$D$9,Models!$G$27:$G$29),IF(AND($U80&gt;=4,$U80&lt;=6),LOOKUP($A$3,Models!$D$7:$D$9,Models!$H$27:$H$29), IF(AND($U80&gt;=7,$U80&lt;=10),LOOKUP($A$3,Models!$D$7:$D$9,Models!$I$27:$I$29), IF($U80 &gt; 10,LOOKUP($A$3,Models!$D$7:$D$9,Models!$J$27:$J$29), 0))))), 0)</f>
        <v>0</v>
      </c>
      <c r="AC80" s="14">
        <f>IF($T80=Models!$E$31,IF($U80&lt;1,LOOKUP($A$3,Models!$D$7:$D$9,Models!$F$32:$F$34),IF(AND($U80&gt;=1,$U80&lt;=3),LOOKUP($A$3,Models!$D$7:$D$9,Models!$G$32:$G$34),IF(AND($U80&gt;=4,$U80&lt;=6),LOOKUP($A$3,Models!$D$7:$D$9,Models!$H$32:$H$34), IF(AND($U80&gt;=7,$U80&lt;=10),LOOKUP($A$3,Models!$D$7:$D$9,Models!$I$32:$I$34), IF($U80 &gt; 10,LOOKUP($A$3,Models!$D$7:$D$9,Models!$J$32:$J$34), 0))))), 0)</f>
        <v>0</v>
      </c>
      <c r="AD80" s="14">
        <f>IF($T80=Models!$E$39,IF($U80&lt;1,LOOKUP($A$3,Models!$D$7:$D$9,Models!$F$40:$F$42),IF(AND($U80&gt;=1,$U80&lt;=4),LOOKUP($A$3,Models!$D$7:$D$9,Models!$G$40:$G$42),IF(AND($U80&gt;=5,$U80&lt;=7),LOOKUP($A$3,Models!$D$7:$D$9,Models!$H$40:$H$42), IF($U80 &gt; 7,LOOKUP($A$3,Models!$D$7:$D$9,Models!$I$40:$I$42), 0)))), 0)</f>
        <v>0</v>
      </c>
      <c r="AE80" s="14">
        <f>IF($T80=Models!$E$44,IF($U80&lt;1,LOOKUP($A$3,Models!$D$7:$D$9,Models!$F$45:$F$47),IF(AND($U80&gt;=1,$U80&lt;=4),LOOKUP($A$3,Models!$D$7:$D$9,Models!$G$45:$G$47),IF(AND($U80&gt;=5,$U80&lt;=7),LOOKUP($A$3,Models!$D$7:$D$9,Models!$H$45:$H$47), IF($U80 &gt; 7,LOOKUP($A$3,Models!$D$7:$D$9,Models!$I$45:$I$47), 0)))), 0)</f>
        <v>0</v>
      </c>
      <c r="AF80" s="14">
        <f>IF($T80=Models!$E$49,IF($U80&lt;1,LOOKUP($A$3,Models!$D$7:$D$9,Models!$F$50:$F$52),IF(AND($U80&gt;=1,$U80&lt;=4),LOOKUP($A$3,Models!$D$7:$D$9,Models!$G$50:$G$52),IF(AND($U80&gt;=5,$U80&lt;=7),LOOKUP($A$3,Models!$D$7:$D$9,Models!$H$50:$H$52), IF($U80 &gt; 7,LOOKUP($A$3,Models!$D$7:$D$9,Models!$I$50:$I$52), 0)))), 0)</f>
        <v>0</v>
      </c>
      <c r="AG80" s="14">
        <f>IF($T80=Models!$E$54,IF($U80&lt;1,LOOKUP($A$3,Models!$D$7:$D$9,Models!$F$55:$F$57),IF(AND($U80&gt;=1,$U80&lt;=4),LOOKUP($A$3,Models!$D$7:$D$9,Models!$G$55:$G$57),IF(AND($U80&gt;=5,$U80&lt;=7),LOOKUP($A$3,Models!$D$7:$D$9,Models!$H$55:$H$57), IF($U80 &gt; 7,LOOKUP($A$3,Models!$D$7:$D$9,Models!$I$55:$I$57), 0)))), 0)</f>
        <v>0</v>
      </c>
      <c r="AH80" s="14">
        <f>IF($T80=Models!$E$59,IF($U80&lt;1,LOOKUP($A$3,Models!$D$7:$D$9,Models!$F$60:$F$62),IF(AND($U80&gt;=1,$U80&lt;=4),LOOKUP($A$3,Models!$D$7:$D$9,Models!$G$60:$G$62),IF(AND($U80&gt;=5,$U80&lt;=7),LOOKUP($A$3,Models!$D$7:$D$9,Models!$H$60:$H$62), IF($U80 &gt; 7,LOOKUP($A$3,Models!$D$7:$D$9,Models!$I$60:$I$62), 0)))), 0)</f>
        <v>0</v>
      </c>
    </row>
    <row r="81" spans="16:34">
      <c r="P81" s="6" t="e">
        <f ca="1">IF(LOOKUP(Beds!A114, Models!$A$4:$A$105, Models!$B$4:$B$105) = "QUEBEC 2", " ", IF(LOOKUP(Beds!A114, Models!$A$4:$A$105, Models!$B$4:$B$105) = "QUEBEC", " ", IF(Beds!B114 = 0, 0, YEAR(NOW())-IF(VALUE(LEFT(Beds!B114,2))&gt;80,CONCATENATE(19,LEFT(Beds!B114,2)),CONCATENATE(20,LEFT(Beds!B114,2))))))</f>
        <v>#N/A</v>
      </c>
      <c r="S81" s="7" t="str">
        <f>LEFT(Beds!A112,4)</f>
        <v/>
      </c>
      <c r="T81" t="str">
        <f>IF(S81 = "", " ", LOOKUP(S81,Models!$A$4:$A$99,Models!$B$4:$B$99))</f>
        <v xml:space="preserve"> </v>
      </c>
      <c r="U81" t="str">
        <f>Beds!C112</f>
        <v/>
      </c>
      <c r="W81">
        <f t="shared" si="1"/>
        <v>0</v>
      </c>
      <c r="X81" s="14">
        <f>IF($T81=Models!$E$6,IF($U81&lt;1,LOOKUP($A$3,Models!$D$7:$D$9,Models!$F$7:$F$9),IF(AND($U81&gt;=1,$U81&lt;=3),LOOKUP($A$3,Models!$D$7:$D$9,Models!$G$7:$G$9),IF(AND($U81&gt;=4,$U81&lt;=6),LOOKUP($A$3,Models!$D$7:$D$9,Models!$H$7:$H$9), IF(AND($U81&gt;=7,$U81&lt;=10),LOOKUP($A$3,Models!$D$7:$D$9,Models!$I$7:$I$9), IF($U81 &gt; 10,LOOKUP($A$3,Models!$D$7:$D$9,Models!$J$7:$J$9), 0))))), 0)</f>
        <v>0</v>
      </c>
      <c r="Y81" s="14">
        <f>IF($T81=Models!$E$11,IF($U81&lt;1,LOOKUP($A$3,Models!$D$7:$D$9,Models!$F$12:$F$14),IF(AND($U81&gt;=1,$U81&lt;=3),LOOKUP($A$3,Models!$D$7:$D$9,Models!$G$12:$G$14),IF(AND($U81&gt;=4,$U81&lt;=6),LOOKUP($A$3,Models!$D$7:$D$9,Models!$H$12:$H$14), IF(AND($U81&gt;=7,$U81&lt;=10),LOOKUP($A$3,Models!$D$7:$D$9,Models!$I$12:$I$14), IF($U81 &gt; 10,LOOKUP($A$3,Models!$D$7:$D$9,Models!$J$12:$J$14), 0))))), 0)</f>
        <v>0</v>
      </c>
      <c r="Z81" s="14">
        <f>IF($T81=Models!$E$16,IF($U81&lt;1,LOOKUP($A$3,Models!$D$7:$D$9,Models!$F$17:$F$19),IF(AND($U81&gt;=1,$U81&lt;=3),LOOKUP($A$3,Models!$D$7:$D$9,Models!$G$17:$G$19),IF(AND($U81&gt;=4,$U81&lt;=6),LOOKUP($A$3,Models!$D$7:$D$9,Models!$H$17:$H$19), IF(AND($U81&gt;=7,$U81&lt;=10),LOOKUP($A$3,Models!$D$7:$D$9,Models!$I$17:$I$19), IF($U81 &gt; 10,LOOKUP($A$3,Models!$D$7:$D$9,Models!$J$17:$J$19), 0))))), 0)</f>
        <v>0</v>
      </c>
      <c r="AA81" s="14">
        <f>IF($T81=Models!$E$21,IF($U81&lt;1,LOOKUP($A$3,Models!$D$7:$D$9,Models!$F$22:$F$24),IF(AND($U81&gt;=1,$U81&lt;=3),LOOKUP($A$3,Models!$D$7:$D$9,Models!$G$22:$G$24),IF(AND($U81&gt;=4,$U81&lt;=6),LOOKUP($A$3,Models!$D$7:$D$9,Models!$H$22:$H$24), IF(AND($U81&gt;=7,$U81&lt;=10),LOOKUP($A$3,Models!$D$7:$D$9,Models!$I$22:$I$24), IF($U81 &gt; 10,LOOKUP($A$3,Models!$D$7:$D$9,Models!$J$22:$J$24), 0))))), 0)</f>
        <v>0</v>
      </c>
      <c r="AB81" s="14">
        <f>IF($T81=Models!$E$26,IF($U81&lt;1,LOOKUP($A$3,Models!$D$7:$D$9,Models!$F$27:$F$29),IF(AND($U81&gt;=1,$U81&lt;=3),LOOKUP($A$3,Models!$D$7:$D$9,Models!$G$27:$G$29),IF(AND($U81&gt;=4,$U81&lt;=6),LOOKUP($A$3,Models!$D$7:$D$9,Models!$H$27:$H$29), IF(AND($U81&gt;=7,$U81&lt;=10),LOOKUP($A$3,Models!$D$7:$D$9,Models!$I$27:$I$29), IF($U81 &gt; 10,LOOKUP($A$3,Models!$D$7:$D$9,Models!$J$27:$J$29), 0))))), 0)</f>
        <v>0</v>
      </c>
      <c r="AC81" s="14">
        <f>IF($T81=Models!$E$31,IF($U81&lt;1,LOOKUP($A$3,Models!$D$7:$D$9,Models!$F$32:$F$34),IF(AND($U81&gt;=1,$U81&lt;=3),LOOKUP($A$3,Models!$D$7:$D$9,Models!$G$32:$G$34),IF(AND($U81&gt;=4,$U81&lt;=6),LOOKUP($A$3,Models!$D$7:$D$9,Models!$H$32:$H$34), IF(AND($U81&gt;=7,$U81&lt;=10),LOOKUP($A$3,Models!$D$7:$D$9,Models!$I$32:$I$34), IF($U81 &gt; 10,LOOKUP($A$3,Models!$D$7:$D$9,Models!$J$32:$J$34), 0))))), 0)</f>
        <v>0</v>
      </c>
      <c r="AD81" s="14">
        <f>IF($T81=Models!$E$39,IF($U81&lt;1,LOOKUP($A$3,Models!$D$7:$D$9,Models!$F$40:$F$42),IF(AND($U81&gt;=1,$U81&lt;=4),LOOKUP($A$3,Models!$D$7:$D$9,Models!$G$40:$G$42),IF(AND($U81&gt;=5,$U81&lt;=7),LOOKUP($A$3,Models!$D$7:$D$9,Models!$H$40:$H$42), IF($U81 &gt; 7,LOOKUP($A$3,Models!$D$7:$D$9,Models!$I$40:$I$42), 0)))), 0)</f>
        <v>0</v>
      </c>
      <c r="AE81" s="14">
        <f>IF($T81=Models!$E$44,IF($U81&lt;1,LOOKUP($A$3,Models!$D$7:$D$9,Models!$F$45:$F$47),IF(AND($U81&gt;=1,$U81&lt;=4),LOOKUP($A$3,Models!$D$7:$D$9,Models!$G$45:$G$47),IF(AND($U81&gt;=5,$U81&lt;=7),LOOKUP($A$3,Models!$D$7:$D$9,Models!$H$45:$H$47), IF($U81 &gt; 7,LOOKUP($A$3,Models!$D$7:$D$9,Models!$I$45:$I$47), 0)))), 0)</f>
        <v>0</v>
      </c>
      <c r="AF81" s="14">
        <f>IF($T81=Models!$E$49,IF($U81&lt;1,LOOKUP($A$3,Models!$D$7:$D$9,Models!$F$50:$F$52),IF(AND($U81&gt;=1,$U81&lt;=4),LOOKUP($A$3,Models!$D$7:$D$9,Models!$G$50:$G$52),IF(AND($U81&gt;=5,$U81&lt;=7),LOOKUP($A$3,Models!$D$7:$D$9,Models!$H$50:$H$52), IF($U81 &gt; 7,LOOKUP($A$3,Models!$D$7:$D$9,Models!$I$50:$I$52), 0)))), 0)</f>
        <v>0</v>
      </c>
      <c r="AG81" s="14">
        <f>IF($T81=Models!$E$54,IF($U81&lt;1,LOOKUP($A$3,Models!$D$7:$D$9,Models!$F$55:$F$57),IF(AND($U81&gt;=1,$U81&lt;=4),LOOKUP($A$3,Models!$D$7:$D$9,Models!$G$55:$G$57),IF(AND($U81&gt;=5,$U81&lt;=7),LOOKUP($A$3,Models!$D$7:$D$9,Models!$H$55:$H$57), IF($U81 &gt; 7,LOOKUP($A$3,Models!$D$7:$D$9,Models!$I$55:$I$57), 0)))), 0)</f>
        <v>0</v>
      </c>
      <c r="AH81" s="14">
        <f>IF($T81=Models!$E$59,IF($U81&lt;1,LOOKUP($A$3,Models!$D$7:$D$9,Models!$F$60:$F$62),IF(AND($U81&gt;=1,$U81&lt;=4),LOOKUP($A$3,Models!$D$7:$D$9,Models!$G$60:$G$62),IF(AND($U81&gt;=5,$U81&lt;=7),LOOKUP($A$3,Models!$D$7:$D$9,Models!$H$60:$H$62), IF($U81 &gt; 7,LOOKUP($A$3,Models!$D$7:$D$9,Models!$I$60:$I$62), 0)))), 0)</f>
        <v>0</v>
      </c>
    </row>
    <row r="82" spans="16:34">
      <c r="P82" s="6" t="e">
        <f ca="1">IF(LOOKUP(Beds!A115, Models!$A$4:$A$105, Models!$B$4:$B$105) = "QUEBEC 2", " ", IF(LOOKUP(Beds!A115, Models!$A$4:$A$105, Models!$B$4:$B$105) = "QUEBEC", " ", IF(Beds!B115 = 0, 0, YEAR(NOW())-IF(VALUE(LEFT(Beds!B115,2))&gt;80,CONCATENATE(19,LEFT(Beds!B115,2)),CONCATENATE(20,LEFT(Beds!B115,2))))))</f>
        <v>#N/A</v>
      </c>
      <c r="S82" s="7" t="str">
        <f>LEFT(Beds!A113,4)</f>
        <v/>
      </c>
      <c r="T82" t="str">
        <f>IF(S82 = "", " ", LOOKUP(S82,Models!$A$4:$A$99,Models!$B$4:$B$99))</f>
        <v xml:space="preserve"> </v>
      </c>
      <c r="U82" t="str">
        <f>Beds!C113</f>
        <v/>
      </c>
      <c r="W82">
        <f t="shared" si="1"/>
        <v>0</v>
      </c>
      <c r="X82" s="14">
        <f>IF($T82=Models!$E$6,IF($U82&lt;1,LOOKUP($A$3,Models!$D$7:$D$9,Models!$F$7:$F$9),IF(AND($U82&gt;=1,$U82&lt;=3),LOOKUP($A$3,Models!$D$7:$D$9,Models!$G$7:$G$9),IF(AND($U82&gt;=4,$U82&lt;=6),LOOKUP($A$3,Models!$D$7:$D$9,Models!$H$7:$H$9), IF(AND($U82&gt;=7,$U82&lt;=10),LOOKUP($A$3,Models!$D$7:$D$9,Models!$I$7:$I$9), IF($U82 &gt; 10,LOOKUP($A$3,Models!$D$7:$D$9,Models!$J$7:$J$9), 0))))), 0)</f>
        <v>0</v>
      </c>
      <c r="Y82" s="14">
        <f>IF($T82=Models!$E$11,IF($U82&lt;1,LOOKUP($A$3,Models!$D$7:$D$9,Models!$F$12:$F$14),IF(AND($U82&gt;=1,$U82&lt;=3),LOOKUP($A$3,Models!$D$7:$D$9,Models!$G$12:$G$14),IF(AND($U82&gt;=4,$U82&lt;=6),LOOKUP($A$3,Models!$D$7:$D$9,Models!$H$12:$H$14), IF(AND($U82&gt;=7,$U82&lt;=10),LOOKUP($A$3,Models!$D$7:$D$9,Models!$I$12:$I$14), IF($U82 &gt; 10,LOOKUP($A$3,Models!$D$7:$D$9,Models!$J$12:$J$14), 0))))), 0)</f>
        <v>0</v>
      </c>
      <c r="Z82" s="14">
        <f>IF($T82=Models!$E$16,IF($U82&lt;1,LOOKUP($A$3,Models!$D$7:$D$9,Models!$F$17:$F$19),IF(AND($U82&gt;=1,$U82&lt;=3),LOOKUP($A$3,Models!$D$7:$D$9,Models!$G$17:$G$19),IF(AND($U82&gt;=4,$U82&lt;=6),LOOKUP($A$3,Models!$D$7:$D$9,Models!$H$17:$H$19), IF(AND($U82&gt;=7,$U82&lt;=10),LOOKUP($A$3,Models!$D$7:$D$9,Models!$I$17:$I$19), IF($U82 &gt; 10,LOOKUP($A$3,Models!$D$7:$D$9,Models!$J$17:$J$19), 0))))), 0)</f>
        <v>0</v>
      </c>
      <c r="AA82" s="14">
        <f>IF($T82=Models!$E$21,IF($U82&lt;1,LOOKUP($A$3,Models!$D$7:$D$9,Models!$F$22:$F$24),IF(AND($U82&gt;=1,$U82&lt;=3),LOOKUP($A$3,Models!$D$7:$D$9,Models!$G$22:$G$24),IF(AND($U82&gt;=4,$U82&lt;=6),LOOKUP($A$3,Models!$D$7:$D$9,Models!$H$22:$H$24), IF(AND($U82&gt;=7,$U82&lt;=10),LOOKUP($A$3,Models!$D$7:$D$9,Models!$I$22:$I$24), IF($U82 &gt; 10,LOOKUP($A$3,Models!$D$7:$D$9,Models!$J$22:$J$24), 0))))), 0)</f>
        <v>0</v>
      </c>
      <c r="AB82" s="14">
        <f>IF($T82=Models!$E$26,IF($U82&lt;1,LOOKUP($A$3,Models!$D$7:$D$9,Models!$F$27:$F$29),IF(AND($U82&gt;=1,$U82&lt;=3),LOOKUP($A$3,Models!$D$7:$D$9,Models!$G$27:$G$29),IF(AND($U82&gt;=4,$U82&lt;=6),LOOKUP($A$3,Models!$D$7:$D$9,Models!$H$27:$H$29), IF(AND($U82&gt;=7,$U82&lt;=10),LOOKUP($A$3,Models!$D$7:$D$9,Models!$I$27:$I$29), IF($U82 &gt; 10,LOOKUP($A$3,Models!$D$7:$D$9,Models!$J$27:$J$29), 0))))), 0)</f>
        <v>0</v>
      </c>
      <c r="AC82" s="14">
        <f>IF($T82=Models!$E$31,IF($U82&lt;1,LOOKUP($A$3,Models!$D$7:$D$9,Models!$F$32:$F$34),IF(AND($U82&gt;=1,$U82&lt;=3),LOOKUP($A$3,Models!$D$7:$D$9,Models!$G$32:$G$34),IF(AND($U82&gt;=4,$U82&lt;=6),LOOKUP($A$3,Models!$D$7:$D$9,Models!$H$32:$H$34), IF(AND($U82&gt;=7,$U82&lt;=10),LOOKUP($A$3,Models!$D$7:$D$9,Models!$I$32:$I$34), IF($U82 &gt; 10,LOOKUP($A$3,Models!$D$7:$D$9,Models!$J$32:$J$34), 0))))), 0)</f>
        <v>0</v>
      </c>
      <c r="AD82" s="14">
        <f>IF($T82=Models!$E$39,IF($U82&lt;1,LOOKUP($A$3,Models!$D$7:$D$9,Models!$F$40:$F$42),IF(AND($U82&gt;=1,$U82&lt;=4),LOOKUP($A$3,Models!$D$7:$D$9,Models!$G$40:$G$42),IF(AND($U82&gt;=5,$U82&lt;=7),LOOKUP($A$3,Models!$D$7:$D$9,Models!$H$40:$H$42), IF($U82 &gt; 7,LOOKUP($A$3,Models!$D$7:$D$9,Models!$I$40:$I$42), 0)))), 0)</f>
        <v>0</v>
      </c>
      <c r="AE82" s="14">
        <f>IF($T82=Models!$E$44,IF($U82&lt;1,LOOKUP($A$3,Models!$D$7:$D$9,Models!$F$45:$F$47),IF(AND($U82&gt;=1,$U82&lt;=4),LOOKUP($A$3,Models!$D$7:$D$9,Models!$G$45:$G$47),IF(AND($U82&gt;=5,$U82&lt;=7),LOOKUP($A$3,Models!$D$7:$D$9,Models!$H$45:$H$47), IF($U82 &gt; 7,LOOKUP($A$3,Models!$D$7:$D$9,Models!$I$45:$I$47), 0)))), 0)</f>
        <v>0</v>
      </c>
      <c r="AF82" s="14">
        <f>IF($T82=Models!$E$49,IF($U82&lt;1,LOOKUP($A$3,Models!$D$7:$D$9,Models!$F$50:$F$52),IF(AND($U82&gt;=1,$U82&lt;=4),LOOKUP($A$3,Models!$D$7:$D$9,Models!$G$50:$G$52),IF(AND($U82&gt;=5,$U82&lt;=7),LOOKUP($A$3,Models!$D$7:$D$9,Models!$H$50:$H$52), IF($U82 &gt; 7,LOOKUP($A$3,Models!$D$7:$D$9,Models!$I$50:$I$52), 0)))), 0)</f>
        <v>0</v>
      </c>
      <c r="AG82" s="14">
        <f>IF($T82=Models!$E$54,IF($U82&lt;1,LOOKUP($A$3,Models!$D$7:$D$9,Models!$F$55:$F$57),IF(AND($U82&gt;=1,$U82&lt;=4),LOOKUP($A$3,Models!$D$7:$D$9,Models!$G$55:$G$57),IF(AND($U82&gt;=5,$U82&lt;=7),LOOKUP($A$3,Models!$D$7:$D$9,Models!$H$55:$H$57), IF($U82 &gt; 7,LOOKUP($A$3,Models!$D$7:$D$9,Models!$I$55:$I$57), 0)))), 0)</f>
        <v>0</v>
      </c>
      <c r="AH82" s="14">
        <f>IF($T82=Models!$E$59,IF($U82&lt;1,LOOKUP($A$3,Models!$D$7:$D$9,Models!$F$60:$F$62),IF(AND($U82&gt;=1,$U82&lt;=4),LOOKUP($A$3,Models!$D$7:$D$9,Models!$G$60:$G$62),IF(AND($U82&gt;=5,$U82&lt;=7),LOOKUP($A$3,Models!$D$7:$D$9,Models!$H$60:$H$62), IF($U82 &gt; 7,LOOKUP($A$3,Models!$D$7:$D$9,Models!$I$60:$I$62), 0)))), 0)</f>
        <v>0</v>
      </c>
    </row>
    <row r="83" spans="16:34">
      <c r="P83" s="6" t="e">
        <f ca="1">IF(LOOKUP(Beds!A116, Models!$A$4:$A$105, Models!$B$4:$B$105) = "QUEBEC 2", " ", IF(LOOKUP(Beds!A116, Models!$A$4:$A$105, Models!$B$4:$B$105) = "QUEBEC", " ", IF(Beds!B116 = 0, 0, YEAR(NOW())-IF(VALUE(LEFT(Beds!B116,2))&gt;80,CONCATENATE(19,LEFT(Beds!B116,2)),CONCATENATE(20,LEFT(Beds!B116,2))))))</f>
        <v>#N/A</v>
      </c>
      <c r="S83" s="7" t="str">
        <f>LEFT(Beds!A114,4)</f>
        <v/>
      </c>
      <c r="T83" t="str">
        <f>IF(S83 = "", " ", LOOKUP(S83,Models!$A$4:$A$99,Models!$B$4:$B$99))</f>
        <v xml:space="preserve"> </v>
      </c>
      <c r="U83" t="str">
        <f>Beds!C114</f>
        <v/>
      </c>
      <c r="W83">
        <f t="shared" si="1"/>
        <v>0</v>
      </c>
      <c r="X83" s="14">
        <f>IF($T83=Models!$E$6,IF($U83&lt;1,LOOKUP($A$3,Models!$D$7:$D$9,Models!$F$7:$F$9),IF(AND($U83&gt;=1,$U83&lt;=3),LOOKUP($A$3,Models!$D$7:$D$9,Models!$G$7:$G$9),IF(AND($U83&gt;=4,$U83&lt;=6),LOOKUP($A$3,Models!$D$7:$D$9,Models!$H$7:$H$9), IF(AND($U83&gt;=7,$U83&lt;=10),LOOKUP($A$3,Models!$D$7:$D$9,Models!$I$7:$I$9), IF($U83 &gt; 10,LOOKUP($A$3,Models!$D$7:$D$9,Models!$J$7:$J$9), 0))))), 0)</f>
        <v>0</v>
      </c>
      <c r="Y83" s="14">
        <f>IF($T83=Models!$E$11,IF($U83&lt;1,LOOKUP($A$3,Models!$D$7:$D$9,Models!$F$12:$F$14),IF(AND($U83&gt;=1,$U83&lt;=3),LOOKUP($A$3,Models!$D$7:$D$9,Models!$G$12:$G$14),IF(AND($U83&gt;=4,$U83&lt;=6),LOOKUP($A$3,Models!$D$7:$D$9,Models!$H$12:$H$14), IF(AND($U83&gt;=7,$U83&lt;=10),LOOKUP($A$3,Models!$D$7:$D$9,Models!$I$12:$I$14), IF($U83 &gt; 10,LOOKUP($A$3,Models!$D$7:$D$9,Models!$J$12:$J$14), 0))))), 0)</f>
        <v>0</v>
      </c>
      <c r="Z83" s="14">
        <f>IF($T83=Models!$E$16,IF($U83&lt;1,LOOKUP($A$3,Models!$D$7:$D$9,Models!$F$17:$F$19),IF(AND($U83&gt;=1,$U83&lt;=3),LOOKUP($A$3,Models!$D$7:$D$9,Models!$G$17:$G$19),IF(AND($U83&gt;=4,$U83&lt;=6),LOOKUP($A$3,Models!$D$7:$D$9,Models!$H$17:$H$19), IF(AND($U83&gt;=7,$U83&lt;=10),LOOKUP($A$3,Models!$D$7:$D$9,Models!$I$17:$I$19), IF($U83 &gt; 10,LOOKUP($A$3,Models!$D$7:$D$9,Models!$J$17:$J$19), 0))))), 0)</f>
        <v>0</v>
      </c>
      <c r="AA83" s="14">
        <f>IF($T83=Models!$E$21,IF($U83&lt;1,LOOKUP($A$3,Models!$D$7:$D$9,Models!$F$22:$F$24),IF(AND($U83&gt;=1,$U83&lt;=3),LOOKUP($A$3,Models!$D$7:$D$9,Models!$G$22:$G$24),IF(AND($U83&gt;=4,$U83&lt;=6),LOOKUP($A$3,Models!$D$7:$D$9,Models!$H$22:$H$24), IF(AND($U83&gt;=7,$U83&lt;=10),LOOKUP($A$3,Models!$D$7:$D$9,Models!$I$22:$I$24), IF($U83 &gt; 10,LOOKUP($A$3,Models!$D$7:$D$9,Models!$J$22:$J$24), 0))))), 0)</f>
        <v>0</v>
      </c>
      <c r="AB83" s="14">
        <f>IF($T83=Models!$E$26,IF($U83&lt;1,LOOKUP($A$3,Models!$D$7:$D$9,Models!$F$27:$F$29),IF(AND($U83&gt;=1,$U83&lt;=3),LOOKUP($A$3,Models!$D$7:$D$9,Models!$G$27:$G$29),IF(AND($U83&gt;=4,$U83&lt;=6),LOOKUP($A$3,Models!$D$7:$D$9,Models!$H$27:$H$29), IF(AND($U83&gt;=7,$U83&lt;=10),LOOKUP($A$3,Models!$D$7:$D$9,Models!$I$27:$I$29), IF($U83 &gt; 10,LOOKUP($A$3,Models!$D$7:$D$9,Models!$J$27:$J$29), 0))))), 0)</f>
        <v>0</v>
      </c>
      <c r="AC83" s="14">
        <f>IF($T83=Models!$E$31,IF($U83&lt;1,LOOKUP($A$3,Models!$D$7:$D$9,Models!$F$32:$F$34),IF(AND($U83&gt;=1,$U83&lt;=3),LOOKUP($A$3,Models!$D$7:$D$9,Models!$G$32:$G$34),IF(AND($U83&gt;=4,$U83&lt;=6),LOOKUP($A$3,Models!$D$7:$D$9,Models!$H$32:$H$34), IF(AND($U83&gt;=7,$U83&lt;=10),LOOKUP($A$3,Models!$D$7:$D$9,Models!$I$32:$I$34), IF($U83 &gt; 10,LOOKUP($A$3,Models!$D$7:$D$9,Models!$J$32:$J$34), 0))))), 0)</f>
        <v>0</v>
      </c>
      <c r="AD83" s="14">
        <f>IF($T83=Models!$E$39,IF($U83&lt;1,LOOKUP($A$3,Models!$D$7:$D$9,Models!$F$40:$F$42),IF(AND($U83&gt;=1,$U83&lt;=4),LOOKUP($A$3,Models!$D$7:$D$9,Models!$G$40:$G$42),IF(AND($U83&gt;=5,$U83&lt;=7),LOOKUP($A$3,Models!$D$7:$D$9,Models!$H$40:$H$42), IF($U83 &gt; 7,LOOKUP($A$3,Models!$D$7:$D$9,Models!$I$40:$I$42), 0)))), 0)</f>
        <v>0</v>
      </c>
      <c r="AE83" s="14">
        <f>IF($T83=Models!$E$44,IF($U83&lt;1,LOOKUP($A$3,Models!$D$7:$D$9,Models!$F$45:$F$47),IF(AND($U83&gt;=1,$U83&lt;=4),LOOKUP($A$3,Models!$D$7:$D$9,Models!$G$45:$G$47),IF(AND($U83&gt;=5,$U83&lt;=7),LOOKUP($A$3,Models!$D$7:$D$9,Models!$H$45:$H$47), IF($U83 &gt; 7,LOOKUP($A$3,Models!$D$7:$D$9,Models!$I$45:$I$47), 0)))), 0)</f>
        <v>0</v>
      </c>
      <c r="AF83" s="14">
        <f>IF($T83=Models!$E$49,IF($U83&lt;1,LOOKUP($A$3,Models!$D$7:$D$9,Models!$F$50:$F$52),IF(AND($U83&gt;=1,$U83&lt;=4),LOOKUP($A$3,Models!$D$7:$D$9,Models!$G$50:$G$52),IF(AND($U83&gt;=5,$U83&lt;=7),LOOKUP($A$3,Models!$D$7:$D$9,Models!$H$50:$H$52), IF($U83 &gt; 7,LOOKUP($A$3,Models!$D$7:$D$9,Models!$I$50:$I$52), 0)))), 0)</f>
        <v>0</v>
      </c>
      <c r="AG83" s="14">
        <f>IF($T83=Models!$E$54,IF($U83&lt;1,LOOKUP($A$3,Models!$D$7:$D$9,Models!$F$55:$F$57),IF(AND($U83&gt;=1,$U83&lt;=4),LOOKUP($A$3,Models!$D$7:$D$9,Models!$G$55:$G$57),IF(AND($U83&gt;=5,$U83&lt;=7),LOOKUP($A$3,Models!$D$7:$D$9,Models!$H$55:$H$57), IF($U83 &gt; 7,LOOKUP($A$3,Models!$D$7:$D$9,Models!$I$55:$I$57), 0)))), 0)</f>
        <v>0</v>
      </c>
      <c r="AH83" s="14">
        <f>IF($T83=Models!$E$59,IF($U83&lt;1,LOOKUP($A$3,Models!$D$7:$D$9,Models!$F$60:$F$62),IF(AND($U83&gt;=1,$U83&lt;=4),LOOKUP($A$3,Models!$D$7:$D$9,Models!$G$60:$G$62),IF(AND($U83&gt;=5,$U83&lt;=7),LOOKUP($A$3,Models!$D$7:$D$9,Models!$H$60:$H$62), IF($U83 &gt; 7,LOOKUP($A$3,Models!$D$7:$D$9,Models!$I$60:$I$62), 0)))), 0)</f>
        <v>0</v>
      </c>
    </row>
    <row r="84" spans="16:34">
      <c r="P84" s="6" t="e">
        <f ca="1">IF(LOOKUP(Beds!A117, Models!$A$4:$A$105, Models!$B$4:$B$105) = "QUEBEC 2", " ", IF(LOOKUP(Beds!A117, Models!$A$4:$A$105, Models!$B$4:$B$105) = "QUEBEC", " ", IF(Beds!B117 = 0, 0, YEAR(NOW())-IF(VALUE(LEFT(Beds!B117,2))&gt;80,CONCATENATE(19,LEFT(Beds!B117,2)),CONCATENATE(20,LEFT(Beds!B117,2))))))</f>
        <v>#N/A</v>
      </c>
      <c r="S84" s="7" t="str">
        <f>LEFT(Beds!A115,4)</f>
        <v/>
      </c>
      <c r="T84" t="str">
        <f>IF(S84 = "", " ", LOOKUP(S84,Models!$A$4:$A$99,Models!$B$4:$B$99))</f>
        <v xml:space="preserve"> </v>
      </c>
      <c r="U84" t="str">
        <f>Beds!C115</f>
        <v/>
      </c>
      <c r="W84">
        <f t="shared" si="1"/>
        <v>0</v>
      </c>
      <c r="X84" s="14">
        <f>IF($T84=Models!$E$6,IF($U84&lt;1,LOOKUP($A$3,Models!$D$7:$D$9,Models!$F$7:$F$9),IF(AND($U84&gt;=1,$U84&lt;=3),LOOKUP($A$3,Models!$D$7:$D$9,Models!$G$7:$G$9),IF(AND($U84&gt;=4,$U84&lt;=6),LOOKUP($A$3,Models!$D$7:$D$9,Models!$H$7:$H$9), IF(AND($U84&gt;=7,$U84&lt;=10),LOOKUP($A$3,Models!$D$7:$D$9,Models!$I$7:$I$9), IF($U84 &gt; 10,LOOKUP($A$3,Models!$D$7:$D$9,Models!$J$7:$J$9), 0))))), 0)</f>
        <v>0</v>
      </c>
      <c r="Y84" s="14">
        <f>IF($T84=Models!$E$11,IF($U84&lt;1,LOOKUP($A$3,Models!$D$7:$D$9,Models!$F$12:$F$14),IF(AND($U84&gt;=1,$U84&lt;=3),LOOKUP($A$3,Models!$D$7:$D$9,Models!$G$12:$G$14),IF(AND($U84&gt;=4,$U84&lt;=6),LOOKUP($A$3,Models!$D$7:$D$9,Models!$H$12:$H$14), IF(AND($U84&gt;=7,$U84&lt;=10),LOOKUP($A$3,Models!$D$7:$D$9,Models!$I$12:$I$14), IF($U84 &gt; 10,LOOKUP($A$3,Models!$D$7:$D$9,Models!$J$12:$J$14), 0))))), 0)</f>
        <v>0</v>
      </c>
      <c r="Z84" s="14">
        <f>IF($T84=Models!$E$16,IF($U84&lt;1,LOOKUP($A$3,Models!$D$7:$D$9,Models!$F$17:$F$19),IF(AND($U84&gt;=1,$U84&lt;=3),LOOKUP($A$3,Models!$D$7:$D$9,Models!$G$17:$G$19),IF(AND($U84&gt;=4,$U84&lt;=6),LOOKUP($A$3,Models!$D$7:$D$9,Models!$H$17:$H$19), IF(AND($U84&gt;=7,$U84&lt;=10),LOOKUP($A$3,Models!$D$7:$D$9,Models!$I$17:$I$19), IF($U84 &gt; 10,LOOKUP($A$3,Models!$D$7:$D$9,Models!$J$17:$J$19), 0))))), 0)</f>
        <v>0</v>
      </c>
      <c r="AA84" s="14">
        <f>IF($T84=Models!$E$21,IF($U84&lt;1,LOOKUP($A$3,Models!$D$7:$D$9,Models!$F$22:$F$24),IF(AND($U84&gt;=1,$U84&lt;=3),LOOKUP($A$3,Models!$D$7:$D$9,Models!$G$22:$G$24),IF(AND($U84&gt;=4,$U84&lt;=6),LOOKUP($A$3,Models!$D$7:$D$9,Models!$H$22:$H$24), IF(AND($U84&gt;=7,$U84&lt;=10),LOOKUP($A$3,Models!$D$7:$D$9,Models!$I$22:$I$24), IF($U84 &gt; 10,LOOKUP($A$3,Models!$D$7:$D$9,Models!$J$22:$J$24), 0))))), 0)</f>
        <v>0</v>
      </c>
      <c r="AB84" s="14">
        <f>IF($T84=Models!$E$26,IF($U84&lt;1,LOOKUP($A$3,Models!$D$7:$D$9,Models!$F$27:$F$29),IF(AND($U84&gt;=1,$U84&lt;=3),LOOKUP($A$3,Models!$D$7:$D$9,Models!$G$27:$G$29),IF(AND($U84&gt;=4,$U84&lt;=6),LOOKUP($A$3,Models!$D$7:$D$9,Models!$H$27:$H$29), IF(AND($U84&gt;=7,$U84&lt;=10),LOOKUP($A$3,Models!$D$7:$D$9,Models!$I$27:$I$29), IF($U84 &gt; 10,LOOKUP($A$3,Models!$D$7:$D$9,Models!$J$27:$J$29), 0))))), 0)</f>
        <v>0</v>
      </c>
      <c r="AC84" s="14">
        <f>IF($T84=Models!$E$31,IF($U84&lt;1,LOOKUP($A$3,Models!$D$7:$D$9,Models!$F$32:$F$34),IF(AND($U84&gt;=1,$U84&lt;=3),LOOKUP($A$3,Models!$D$7:$D$9,Models!$G$32:$G$34),IF(AND($U84&gt;=4,$U84&lt;=6),LOOKUP($A$3,Models!$D$7:$D$9,Models!$H$32:$H$34), IF(AND($U84&gt;=7,$U84&lt;=10),LOOKUP($A$3,Models!$D$7:$D$9,Models!$I$32:$I$34), IF($U84 &gt; 10,LOOKUP($A$3,Models!$D$7:$D$9,Models!$J$32:$J$34), 0))))), 0)</f>
        <v>0</v>
      </c>
      <c r="AD84" s="14">
        <f>IF($T84=Models!$E$39,IF($U84&lt;1,LOOKUP($A$3,Models!$D$7:$D$9,Models!$F$40:$F$42),IF(AND($U84&gt;=1,$U84&lt;=4),LOOKUP($A$3,Models!$D$7:$D$9,Models!$G$40:$G$42),IF(AND($U84&gt;=5,$U84&lt;=7),LOOKUP($A$3,Models!$D$7:$D$9,Models!$H$40:$H$42), IF($U84 &gt; 7,LOOKUP($A$3,Models!$D$7:$D$9,Models!$I$40:$I$42), 0)))), 0)</f>
        <v>0</v>
      </c>
      <c r="AE84" s="14">
        <f>IF($T84=Models!$E$44,IF($U84&lt;1,LOOKUP($A$3,Models!$D$7:$D$9,Models!$F$45:$F$47),IF(AND($U84&gt;=1,$U84&lt;=4),LOOKUP($A$3,Models!$D$7:$D$9,Models!$G$45:$G$47),IF(AND($U84&gt;=5,$U84&lt;=7),LOOKUP($A$3,Models!$D$7:$D$9,Models!$H$45:$H$47), IF($U84 &gt; 7,LOOKUP($A$3,Models!$D$7:$D$9,Models!$I$45:$I$47), 0)))), 0)</f>
        <v>0</v>
      </c>
      <c r="AF84" s="14">
        <f>IF($T84=Models!$E$49,IF($U84&lt;1,LOOKUP($A$3,Models!$D$7:$D$9,Models!$F$50:$F$52),IF(AND($U84&gt;=1,$U84&lt;=4),LOOKUP($A$3,Models!$D$7:$D$9,Models!$G$50:$G$52),IF(AND($U84&gt;=5,$U84&lt;=7),LOOKUP($A$3,Models!$D$7:$D$9,Models!$H$50:$H$52), IF($U84 &gt; 7,LOOKUP($A$3,Models!$D$7:$D$9,Models!$I$50:$I$52), 0)))), 0)</f>
        <v>0</v>
      </c>
      <c r="AG84" s="14">
        <f>IF($T84=Models!$E$54,IF($U84&lt;1,LOOKUP($A$3,Models!$D$7:$D$9,Models!$F$55:$F$57),IF(AND($U84&gt;=1,$U84&lt;=4),LOOKUP($A$3,Models!$D$7:$D$9,Models!$G$55:$G$57),IF(AND($U84&gt;=5,$U84&lt;=7),LOOKUP($A$3,Models!$D$7:$D$9,Models!$H$55:$H$57), IF($U84 &gt; 7,LOOKUP($A$3,Models!$D$7:$D$9,Models!$I$55:$I$57), 0)))), 0)</f>
        <v>0</v>
      </c>
      <c r="AH84" s="14">
        <f>IF($T84=Models!$E$59,IF($U84&lt;1,LOOKUP($A$3,Models!$D$7:$D$9,Models!$F$60:$F$62),IF(AND($U84&gt;=1,$U84&lt;=4),LOOKUP($A$3,Models!$D$7:$D$9,Models!$G$60:$G$62),IF(AND($U84&gt;=5,$U84&lt;=7),LOOKUP($A$3,Models!$D$7:$D$9,Models!$H$60:$H$62), IF($U84 &gt; 7,LOOKUP($A$3,Models!$D$7:$D$9,Models!$I$60:$I$62), 0)))), 0)</f>
        <v>0</v>
      </c>
    </row>
    <row r="85" spans="16:34">
      <c r="P85" s="6" t="e">
        <f ca="1">IF(LOOKUP(Beds!A118, Models!$A$4:$A$105, Models!$B$4:$B$105) = "QUEBEC 2", " ", IF(LOOKUP(Beds!A118, Models!$A$4:$A$105, Models!$B$4:$B$105) = "QUEBEC", " ", IF(Beds!B118 = 0, 0, YEAR(NOW())-IF(VALUE(LEFT(Beds!B118,2))&gt;80,CONCATENATE(19,LEFT(Beds!B118,2)),CONCATENATE(20,LEFT(Beds!B118,2))))))</f>
        <v>#N/A</v>
      </c>
      <c r="S85" s="7" t="str">
        <f>LEFT(Beds!A116,4)</f>
        <v/>
      </c>
      <c r="T85" t="str">
        <f>IF(S85 = "", " ", LOOKUP(S85,Models!$A$4:$A$99,Models!$B$4:$B$99))</f>
        <v xml:space="preserve"> </v>
      </c>
      <c r="U85" t="str">
        <f>Beds!C116</f>
        <v/>
      </c>
      <c r="W85">
        <f t="shared" si="1"/>
        <v>0</v>
      </c>
      <c r="X85" s="14">
        <f>IF($T85=Models!$E$6,IF($U85&lt;1,LOOKUP($A$3,Models!$D$7:$D$9,Models!$F$7:$F$9),IF(AND($U85&gt;=1,$U85&lt;=3),LOOKUP($A$3,Models!$D$7:$D$9,Models!$G$7:$G$9),IF(AND($U85&gt;=4,$U85&lt;=6),LOOKUP($A$3,Models!$D$7:$D$9,Models!$H$7:$H$9), IF(AND($U85&gt;=7,$U85&lt;=10),LOOKUP($A$3,Models!$D$7:$D$9,Models!$I$7:$I$9), IF($U85 &gt; 10,LOOKUP($A$3,Models!$D$7:$D$9,Models!$J$7:$J$9), 0))))), 0)</f>
        <v>0</v>
      </c>
      <c r="Y85" s="14">
        <f>IF($T85=Models!$E$11,IF($U85&lt;1,LOOKUP($A$3,Models!$D$7:$D$9,Models!$F$12:$F$14),IF(AND($U85&gt;=1,$U85&lt;=3),LOOKUP($A$3,Models!$D$7:$D$9,Models!$G$12:$G$14),IF(AND($U85&gt;=4,$U85&lt;=6),LOOKUP($A$3,Models!$D$7:$D$9,Models!$H$12:$H$14), IF(AND($U85&gt;=7,$U85&lt;=10),LOOKUP($A$3,Models!$D$7:$D$9,Models!$I$12:$I$14), IF($U85 &gt; 10,LOOKUP($A$3,Models!$D$7:$D$9,Models!$J$12:$J$14), 0))))), 0)</f>
        <v>0</v>
      </c>
      <c r="Z85" s="14">
        <f>IF($T85=Models!$E$16,IF($U85&lt;1,LOOKUP($A$3,Models!$D$7:$D$9,Models!$F$17:$F$19),IF(AND($U85&gt;=1,$U85&lt;=3),LOOKUP($A$3,Models!$D$7:$D$9,Models!$G$17:$G$19),IF(AND($U85&gt;=4,$U85&lt;=6),LOOKUP($A$3,Models!$D$7:$D$9,Models!$H$17:$H$19), IF(AND($U85&gt;=7,$U85&lt;=10),LOOKUP($A$3,Models!$D$7:$D$9,Models!$I$17:$I$19), IF($U85 &gt; 10,LOOKUP($A$3,Models!$D$7:$D$9,Models!$J$17:$J$19), 0))))), 0)</f>
        <v>0</v>
      </c>
      <c r="AA85" s="14">
        <f>IF($T85=Models!$E$21,IF($U85&lt;1,LOOKUP($A$3,Models!$D$7:$D$9,Models!$F$22:$F$24),IF(AND($U85&gt;=1,$U85&lt;=3),LOOKUP($A$3,Models!$D$7:$D$9,Models!$G$22:$G$24),IF(AND($U85&gt;=4,$U85&lt;=6),LOOKUP($A$3,Models!$D$7:$D$9,Models!$H$22:$H$24), IF(AND($U85&gt;=7,$U85&lt;=10),LOOKUP($A$3,Models!$D$7:$D$9,Models!$I$22:$I$24), IF($U85 &gt; 10,LOOKUP($A$3,Models!$D$7:$D$9,Models!$J$22:$J$24), 0))))), 0)</f>
        <v>0</v>
      </c>
      <c r="AB85" s="14">
        <f>IF($T85=Models!$E$26,IF($U85&lt;1,LOOKUP($A$3,Models!$D$7:$D$9,Models!$F$27:$F$29),IF(AND($U85&gt;=1,$U85&lt;=3),LOOKUP($A$3,Models!$D$7:$D$9,Models!$G$27:$G$29),IF(AND($U85&gt;=4,$U85&lt;=6),LOOKUP($A$3,Models!$D$7:$D$9,Models!$H$27:$H$29), IF(AND($U85&gt;=7,$U85&lt;=10),LOOKUP($A$3,Models!$D$7:$D$9,Models!$I$27:$I$29), IF($U85 &gt; 10,LOOKUP($A$3,Models!$D$7:$D$9,Models!$J$27:$J$29), 0))))), 0)</f>
        <v>0</v>
      </c>
      <c r="AC85" s="14">
        <f>IF($T85=Models!$E$31,IF($U85&lt;1,LOOKUP($A$3,Models!$D$7:$D$9,Models!$F$32:$F$34),IF(AND($U85&gt;=1,$U85&lt;=3),LOOKUP($A$3,Models!$D$7:$D$9,Models!$G$32:$G$34),IF(AND($U85&gt;=4,$U85&lt;=6),LOOKUP($A$3,Models!$D$7:$D$9,Models!$H$32:$H$34), IF(AND($U85&gt;=7,$U85&lt;=10),LOOKUP($A$3,Models!$D$7:$D$9,Models!$I$32:$I$34), IF($U85 &gt; 10,LOOKUP($A$3,Models!$D$7:$D$9,Models!$J$32:$J$34), 0))))), 0)</f>
        <v>0</v>
      </c>
      <c r="AD85" s="14">
        <f>IF($T85=Models!$E$39,IF($U85&lt;1,LOOKUP($A$3,Models!$D$7:$D$9,Models!$F$40:$F$42),IF(AND($U85&gt;=1,$U85&lt;=4),LOOKUP($A$3,Models!$D$7:$D$9,Models!$G$40:$G$42),IF(AND($U85&gt;=5,$U85&lt;=7),LOOKUP($A$3,Models!$D$7:$D$9,Models!$H$40:$H$42), IF($U85 &gt; 7,LOOKUP($A$3,Models!$D$7:$D$9,Models!$I$40:$I$42), 0)))), 0)</f>
        <v>0</v>
      </c>
      <c r="AE85" s="14">
        <f>IF($T85=Models!$E$44,IF($U85&lt;1,LOOKUP($A$3,Models!$D$7:$D$9,Models!$F$45:$F$47),IF(AND($U85&gt;=1,$U85&lt;=4),LOOKUP($A$3,Models!$D$7:$D$9,Models!$G$45:$G$47),IF(AND($U85&gt;=5,$U85&lt;=7),LOOKUP($A$3,Models!$D$7:$D$9,Models!$H$45:$H$47), IF($U85 &gt; 7,LOOKUP($A$3,Models!$D$7:$D$9,Models!$I$45:$I$47), 0)))), 0)</f>
        <v>0</v>
      </c>
      <c r="AF85" s="14">
        <f>IF($T85=Models!$E$49,IF($U85&lt;1,LOOKUP($A$3,Models!$D$7:$D$9,Models!$F$50:$F$52),IF(AND($U85&gt;=1,$U85&lt;=4),LOOKUP($A$3,Models!$D$7:$D$9,Models!$G$50:$G$52),IF(AND($U85&gt;=5,$U85&lt;=7),LOOKUP($A$3,Models!$D$7:$D$9,Models!$H$50:$H$52), IF($U85 &gt; 7,LOOKUP($A$3,Models!$D$7:$D$9,Models!$I$50:$I$52), 0)))), 0)</f>
        <v>0</v>
      </c>
      <c r="AG85" s="14">
        <f>IF($T85=Models!$E$54,IF($U85&lt;1,LOOKUP($A$3,Models!$D$7:$D$9,Models!$F$55:$F$57),IF(AND($U85&gt;=1,$U85&lt;=4),LOOKUP($A$3,Models!$D$7:$D$9,Models!$G$55:$G$57),IF(AND($U85&gt;=5,$U85&lt;=7),LOOKUP($A$3,Models!$D$7:$D$9,Models!$H$55:$H$57), IF($U85 &gt; 7,LOOKUP($A$3,Models!$D$7:$D$9,Models!$I$55:$I$57), 0)))), 0)</f>
        <v>0</v>
      </c>
      <c r="AH85" s="14">
        <f>IF($T85=Models!$E$59,IF($U85&lt;1,LOOKUP($A$3,Models!$D$7:$D$9,Models!$F$60:$F$62),IF(AND($U85&gt;=1,$U85&lt;=4),LOOKUP($A$3,Models!$D$7:$D$9,Models!$G$60:$G$62),IF(AND($U85&gt;=5,$U85&lt;=7),LOOKUP($A$3,Models!$D$7:$D$9,Models!$H$60:$H$62), IF($U85 &gt; 7,LOOKUP($A$3,Models!$D$7:$D$9,Models!$I$60:$I$62), 0)))), 0)</f>
        <v>0</v>
      </c>
    </row>
    <row r="86" spans="16:34">
      <c r="P86" s="6" t="e">
        <f ca="1">IF(LOOKUP(Beds!A119, Models!$A$4:$A$105, Models!$B$4:$B$105) = "QUEBEC 2", " ", IF(LOOKUP(Beds!A119, Models!$A$4:$A$105, Models!$B$4:$B$105) = "QUEBEC", " ", IF(Beds!B119 = 0, 0, YEAR(NOW())-IF(VALUE(LEFT(Beds!B119,2))&gt;80,CONCATENATE(19,LEFT(Beds!B119,2)),CONCATENATE(20,LEFT(Beds!B119,2))))))</f>
        <v>#N/A</v>
      </c>
      <c r="S86" s="7" t="str">
        <f>LEFT(Beds!A117,4)</f>
        <v/>
      </c>
      <c r="T86" t="str">
        <f>IF(S86 = "", " ", LOOKUP(S86,Models!$A$4:$A$99,Models!$B$4:$B$99))</f>
        <v xml:space="preserve"> </v>
      </c>
      <c r="U86" t="str">
        <f>Beds!C117</f>
        <v/>
      </c>
      <c r="W86">
        <f t="shared" si="1"/>
        <v>0</v>
      </c>
      <c r="X86" s="14">
        <f>IF($T86=Models!$E$6,IF($U86&lt;1,LOOKUP($A$3,Models!$D$7:$D$9,Models!$F$7:$F$9),IF(AND($U86&gt;=1,$U86&lt;=3),LOOKUP($A$3,Models!$D$7:$D$9,Models!$G$7:$G$9),IF(AND($U86&gt;=4,$U86&lt;=6),LOOKUP($A$3,Models!$D$7:$D$9,Models!$H$7:$H$9), IF(AND($U86&gt;=7,$U86&lt;=10),LOOKUP($A$3,Models!$D$7:$D$9,Models!$I$7:$I$9), IF($U86 &gt; 10,LOOKUP($A$3,Models!$D$7:$D$9,Models!$J$7:$J$9), 0))))), 0)</f>
        <v>0</v>
      </c>
      <c r="Y86" s="14">
        <f>IF($T86=Models!$E$11,IF($U86&lt;1,LOOKUP($A$3,Models!$D$7:$D$9,Models!$F$12:$F$14),IF(AND($U86&gt;=1,$U86&lt;=3),LOOKUP($A$3,Models!$D$7:$D$9,Models!$G$12:$G$14),IF(AND($U86&gt;=4,$U86&lt;=6),LOOKUP($A$3,Models!$D$7:$D$9,Models!$H$12:$H$14), IF(AND($U86&gt;=7,$U86&lt;=10),LOOKUP($A$3,Models!$D$7:$D$9,Models!$I$12:$I$14), IF($U86 &gt; 10,LOOKUP($A$3,Models!$D$7:$D$9,Models!$J$12:$J$14), 0))))), 0)</f>
        <v>0</v>
      </c>
      <c r="Z86" s="14">
        <f>IF($T86=Models!$E$16,IF($U86&lt;1,LOOKUP($A$3,Models!$D$7:$D$9,Models!$F$17:$F$19),IF(AND($U86&gt;=1,$U86&lt;=3),LOOKUP($A$3,Models!$D$7:$D$9,Models!$G$17:$G$19),IF(AND($U86&gt;=4,$U86&lt;=6),LOOKUP($A$3,Models!$D$7:$D$9,Models!$H$17:$H$19), IF(AND($U86&gt;=7,$U86&lt;=10),LOOKUP($A$3,Models!$D$7:$D$9,Models!$I$17:$I$19), IF($U86 &gt; 10,LOOKUP($A$3,Models!$D$7:$D$9,Models!$J$17:$J$19), 0))))), 0)</f>
        <v>0</v>
      </c>
      <c r="AA86" s="14">
        <f>IF($T86=Models!$E$21,IF($U86&lt;1,LOOKUP($A$3,Models!$D$7:$D$9,Models!$F$22:$F$24),IF(AND($U86&gt;=1,$U86&lt;=3),LOOKUP($A$3,Models!$D$7:$D$9,Models!$G$22:$G$24),IF(AND($U86&gt;=4,$U86&lt;=6),LOOKUP($A$3,Models!$D$7:$D$9,Models!$H$22:$H$24), IF(AND($U86&gt;=7,$U86&lt;=10),LOOKUP($A$3,Models!$D$7:$D$9,Models!$I$22:$I$24), IF($U86 &gt; 10,LOOKUP($A$3,Models!$D$7:$D$9,Models!$J$22:$J$24), 0))))), 0)</f>
        <v>0</v>
      </c>
      <c r="AB86" s="14">
        <f>IF($T86=Models!$E$26,IF($U86&lt;1,LOOKUP($A$3,Models!$D$7:$D$9,Models!$F$27:$F$29),IF(AND($U86&gt;=1,$U86&lt;=3),LOOKUP($A$3,Models!$D$7:$D$9,Models!$G$27:$G$29),IF(AND($U86&gt;=4,$U86&lt;=6),LOOKUP($A$3,Models!$D$7:$D$9,Models!$H$27:$H$29), IF(AND($U86&gt;=7,$U86&lt;=10),LOOKUP($A$3,Models!$D$7:$D$9,Models!$I$27:$I$29), IF($U86 &gt; 10,LOOKUP($A$3,Models!$D$7:$D$9,Models!$J$27:$J$29), 0))))), 0)</f>
        <v>0</v>
      </c>
      <c r="AC86" s="14">
        <f>IF($T86=Models!$E$31,IF($U86&lt;1,LOOKUP($A$3,Models!$D$7:$D$9,Models!$F$32:$F$34),IF(AND($U86&gt;=1,$U86&lt;=3),LOOKUP($A$3,Models!$D$7:$D$9,Models!$G$32:$G$34),IF(AND($U86&gt;=4,$U86&lt;=6),LOOKUP($A$3,Models!$D$7:$D$9,Models!$H$32:$H$34), IF(AND($U86&gt;=7,$U86&lt;=10),LOOKUP($A$3,Models!$D$7:$D$9,Models!$I$32:$I$34), IF($U86 &gt; 10,LOOKUP($A$3,Models!$D$7:$D$9,Models!$J$32:$J$34), 0))))), 0)</f>
        <v>0</v>
      </c>
      <c r="AD86" s="14">
        <f>IF($T86=Models!$E$39,IF($U86&lt;1,LOOKUP($A$3,Models!$D$7:$D$9,Models!$F$40:$F$42),IF(AND($U86&gt;=1,$U86&lt;=4),LOOKUP($A$3,Models!$D$7:$D$9,Models!$G$40:$G$42),IF(AND($U86&gt;=5,$U86&lt;=7),LOOKUP($A$3,Models!$D$7:$D$9,Models!$H$40:$H$42), IF($U86 &gt; 7,LOOKUP($A$3,Models!$D$7:$D$9,Models!$I$40:$I$42), 0)))), 0)</f>
        <v>0</v>
      </c>
      <c r="AE86" s="14">
        <f>IF($T86=Models!$E$44,IF($U86&lt;1,LOOKUP($A$3,Models!$D$7:$D$9,Models!$F$45:$F$47),IF(AND($U86&gt;=1,$U86&lt;=4),LOOKUP($A$3,Models!$D$7:$D$9,Models!$G$45:$G$47),IF(AND($U86&gt;=5,$U86&lt;=7),LOOKUP($A$3,Models!$D$7:$D$9,Models!$H$45:$H$47), IF($U86 &gt; 7,LOOKUP($A$3,Models!$D$7:$D$9,Models!$I$45:$I$47), 0)))), 0)</f>
        <v>0</v>
      </c>
      <c r="AF86" s="14">
        <f>IF($T86=Models!$E$49,IF($U86&lt;1,LOOKUP($A$3,Models!$D$7:$D$9,Models!$F$50:$F$52),IF(AND($U86&gt;=1,$U86&lt;=4),LOOKUP($A$3,Models!$D$7:$D$9,Models!$G$50:$G$52),IF(AND($U86&gt;=5,$U86&lt;=7),LOOKUP($A$3,Models!$D$7:$D$9,Models!$H$50:$H$52), IF($U86 &gt; 7,LOOKUP($A$3,Models!$D$7:$D$9,Models!$I$50:$I$52), 0)))), 0)</f>
        <v>0</v>
      </c>
      <c r="AG86" s="14">
        <f>IF($T86=Models!$E$54,IF($U86&lt;1,LOOKUP($A$3,Models!$D$7:$D$9,Models!$F$55:$F$57),IF(AND($U86&gt;=1,$U86&lt;=4),LOOKUP($A$3,Models!$D$7:$D$9,Models!$G$55:$G$57),IF(AND($U86&gt;=5,$U86&lt;=7),LOOKUP($A$3,Models!$D$7:$D$9,Models!$H$55:$H$57), IF($U86 &gt; 7,LOOKUP($A$3,Models!$D$7:$D$9,Models!$I$55:$I$57), 0)))), 0)</f>
        <v>0</v>
      </c>
      <c r="AH86" s="14">
        <f>IF($T86=Models!$E$59,IF($U86&lt;1,LOOKUP($A$3,Models!$D$7:$D$9,Models!$F$60:$F$62),IF(AND($U86&gt;=1,$U86&lt;=4),LOOKUP($A$3,Models!$D$7:$D$9,Models!$G$60:$G$62),IF(AND($U86&gt;=5,$U86&lt;=7),LOOKUP($A$3,Models!$D$7:$D$9,Models!$H$60:$H$62), IF($U86 &gt; 7,LOOKUP($A$3,Models!$D$7:$D$9,Models!$I$60:$I$62), 0)))), 0)</f>
        <v>0</v>
      </c>
    </row>
    <row r="87" spans="16:34">
      <c r="P87" s="6" t="e">
        <f ca="1">IF(LOOKUP(Beds!A120, Models!$A$4:$A$105, Models!$B$4:$B$105) = "QUEBEC 2", " ", IF(LOOKUP(Beds!A120, Models!$A$4:$A$105, Models!$B$4:$B$105) = "QUEBEC", " ", IF(Beds!B120 = 0, 0, YEAR(NOW())-IF(VALUE(LEFT(Beds!B120,2))&gt;80,CONCATENATE(19,LEFT(Beds!B120,2)),CONCATENATE(20,LEFT(Beds!B120,2))))))</f>
        <v>#N/A</v>
      </c>
      <c r="S87" s="7" t="str">
        <f>LEFT(Beds!A118,4)</f>
        <v/>
      </c>
      <c r="T87" t="str">
        <f>IF(S87 = "", " ", LOOKUP(S87,Models!$A$4:$A$99,Models!$B$4:$B$99))</f>
        <v xml:space="preserve"> </v>
      </c>
      <c r="U87" t="str">
        <f>Beds!C118</f>
        <v/>
      </c>
      <c r="W87">
        <f t="shared" si="1"/>
        <v>0</v>
      </c>
      <c r="X87" s="14">
        <f>IF($T87=Models!$E$6,IF($U87&lt;1,LOOKUP($A$3,Models!$D$7:$D$9,Models!$F$7:$F$9),IF(AND($U87&gt;=1,$U87&lt;=3),LOOKUP($A$3,Models!$D$7:$D$9,Models!$G$7:$G$9),IF(AND($U87&gt;=4,$U87&lt;=6),LOOKUP($A$3,Models!$D$7:$D$9,Models!$H$7:$H$9), IF(AND($U87&gt;=7,$U87&lt;=10),LOOKUP($A$3,Models!$D$7:$D$9,Models!$I$7:$I$9), IF($U87 &gt; 10,LOOKUP($A$3,Models!$D$7:$D$9,Models!$J$7:$J$9), 0))))), 0)</f>
        <v>0</v>
      </c>
      <c r="Y87" s="14">
        <f>IF($T87=Models!$E$11,IF($U87&lt;1,LOOKUP($A$3,Models!$D$7:$D$9,Models!$F$12:$F$14),IF(AND($U87&gt;=1,$U87&lt;=3),LOOKUP($A$3,Models!$D$7:$D$9,Models!$G$12:$G$14),IF(AND($U87&gt;=4,$U87&lt;=6),LOOKUP($A$3,Models!$D$7:$D$9,Models!$H$12:$H$14), IF(AND($U87&gt;=7,$U87&lt;=10),LOOKUP($A$3,Models!$D$7:$D$9,Models!$I$12:$I$14), IF($U87 &gt; 10,LOOKUP($A$3,Models!$D$7:$D$9,Models!$J$12:$J$14), 0))))), 0)</f>
        <v>0</v>
      </c>
      <c r="Z87" s="14">
        <f>IF($T87=Models!$E$16,IF($U87&lt;1,LOOKUP($A$3,Models!$D$7:$D$9,Models!$F$17:$F$19),IF(AND($U87&gt;=1,$U87&lt;=3),LOOKUP($A$3,Models!$D$7:$D$9,Models!$G$17:$G$19),IF(AND($U87&gt;=4,$U87&lt;=6),LOOKUP($A$3,Models!$D$7:$D$9,Models!$H$17:$H$19), IF(AND($U87&gt;=7,$U87&lt;=10),LOOKUP($A$3,Models!$D$7:$D$9,Models!$I$17:$I$19), IF($U87 &gt; 10,LOOKUP($A$3,Models!$D$7:$D$9,Models!$J$17:$J$19), 0))))), 0)</f>
        <v>0</v>
      </c>
      <c r="AA87" s="14">
        <f>IF($T87=Models!$E$21,IF($U87&lt;1,LOOKUP($A$3,Models!$D$7:$D$9,Models!$F$22:$F$24),IF(AND($U87&gt;=1,$U87&lt;=3),LOOKUP($A$3,Models!$D$7:$D$9,Models!$G$22:$G$24),IF(AND($U87&gt;=4,$U87&lt;=6),LOOKUP($A$3,Models!$D$7:$D$9,Models!$H$22:$H$24), IF(AND($U87&gt;=7,$U87&lt;=10),LOOKUP($A$3,Models!$D$7:$D$9,Models!$I$22:$I$24), IF($U87 &gt; 10,LOOKUP($A$3,Models!$D$7:$D$9,Models!$J$22:$J$24), 0))))), 0)</f>
        <v>0</v>
      </c>
      <c r="AB87" s="14">
        <f>IF($T87=Models!$E$26,IF($U87&lt;1,LOOKUP($A$3,Models!$D$7:$D$9,Models!$F$27:$F$29),IF(AND($U87&gt;=1,$U87&lt;=3),LOOKUP($A$3,Models!$D$7:$D$9,Models!$G$27:$G$29),IF(AND($U87&gt;=4,$U87&lt;=6),LOOKUP($A$3,Models!$D$7:$D$9,Models!$H$27:$H$29), IF(AND($U87&gt;=7,$U87&lt;=10),LOOKUP($A$3,Models!$D$7:$D$9,Models!$I$27:$I$29), IF($U87 &gt; 10,LOOKUP($A$3,Models!$D$7:$D$9,Models!$J$27:$J$29), 0))))), 0)</f>
        <v>0</v>
      </c>
      <c r="AC87" s="14">
        <f>IF($T87=Models!$E$31,IF($U87&lt;1,LOOKUP($A$3,Models!$D$7:$D$9,Models!$F$32:$F$34),IF(AND($U87&gt;=1,$U87&lt;=3),LOOKUP($A$3,Models!$D$7:$D$9,Models!$G$32:$G$34),IF(AND($U87&gt;=4,$U87&lt;=6),LOOKUP($A$3,Models!$D$7:$D$9,Models!$H$32:$H$34), IF(AND($U87&gt;=7,$U87&lt;=10),LOOKUP($A$3,Models!$D$7:$D$9,Models!$I$32:$I$34), IF($U87 &gt; 10,LOOKUP($A$3,Models!$D$7:$D$9,Models!$J$32:$J$34), 0))))), 0)</f>
        <v>0</v>
      </c>
      <c r="AD87" s="14">
        <f>IF($T87=Models!$E$39,IF($U87&lt;1,LOOKUP($A$3,Models!$D$7:$D$9,Models!$F$40:$F$42),IF(AND($U87&gt;=1,$U87&lt;=4),LOOKUP($A$3,Models!$D$7:$D$9,Models!$G$40:$G$42),IF(AND($U87&gt;=5,$U87&lt;=7),LOOKUP($A$3,Models!$D$7:$D$9,Models!$H$40:$H$42), IF($U87 &gt; 7,LOOKUP($A$3,Models!$D$7:$D$9,Models!$I$40:$I$42), 0)))), 0)</f>
        <v>0</v>
      </c>
      <c r="AE87" s="14">
        <f>IF($T87=Models!$E$44,IF($U87&lt;1,LOOKUP($A$3,Models!$D$7:$D$9,Models!$F$45:$F$47),IF(AND($U87&gt;=1,$U87&lt;=4),LOOKUP($A$3,Models!$D$7:$D$9,Models!$G$45:$G$47),IF(AND($U87&gt;=5,$U87&lt;=7),LOOKUP($A$3,Models!$D$7:$D$9,Models!$H$45:$H$47), IF($U87 &gt; 7,LOOKUP($A$3,Models!$D$7:$D$9,Models!$I$45:$I$47), 0)))), 0)</f>
        <v>0</v>
      </c>
      <c r="AF87" s="14">
        <f>IF($T87=Models!$E$49,IF($U87&lt;1,LOOKUP($A$3,Models!$D$7:$D$9,Models!$F$50:$F$52),IF(AND($U87&gt;=1,$U87&lt;=4),LOOKUP($A$3,Models!$D$7:$D$9,Models!$G$50:$G$52),IF(AND($U87&gt;=5,$U87&lt;=7),LOOKUP($A$3,Models!$D$7:$D$9,Models!$H$50:$H$52), IF($U87 &gt; 7,LOOKUP($A$3,Models!$D$7:$D$9,Models!$I$50:$I$52), 0)))), 0)</f>
        <v>0</v>
      </c>
      <c r="AG87" s="14">
        <f>IF($T87=Models!$E$54,IF($U87&lt;1,LOOKUP($A$3,Models!$D$7:$D$9,Models!$F$55:$F$57),IF(AND($U87&gt;=1,$U87&lt;=4),LOOKUP($A$3,Models!$D$7:$D$9,Models!$G$55:$G$57),IF(AND($U87&gt;=5,$U87&lt;=7),LOOKUP($A$3,Models!$D$7:$D$9,Models!$H$55:$H$57), IF($U87 &gt; 7,LOOKUP($A$3,Models!$D$7:$D$9,Models!$I$55:$I$57), 0)))), 0)</f>
        <v>0</v>
      </c>
      <c r="AH87" s="14">
        <f>IF($T87=Models!$E$59,IF($U87&lt;1,LOOKUP($A$3,Models!$D$7:$D$9,Models!$F$60:$F$62),IF(AND($U87&gt;=1,$U87&lt;=4),LOOKUP($A$3,Models!$D$7:$D$9,Models!$G$60:$G$62),IF(AND($U87&gt;=5,$U87&lt;=7),LOOKUP($A$3,Models!$D$7:$D$9,Models!$H$60:$H$62), IF($U87 &gt; 7,LOOKUP($A$3,Models!$D$7:$D$9,Models!$I$60:$I$62), 0)))), 0)</f>
        <v>0</v>
      </c>
    </row>
    <row r="88" spans="16:34">
      <c r="P88" s="6" t="e">
        <f ca="1">IF(LOOKUP(Beds!A121, Models!$A$4:$A$105, Models!$B$4:$B$105) = "QUEBEC 2", " ", IF(LOOKUP(Beds!A121, Models!$A$4:$A$105, Models!$B$4:$B$105) = "QUEBEC", " ", IF(Beds!B121 = 0, 0, YEAR(NOW())-IF(VALUE(LEFT(Beds!B121,2))&gt;80,CONCATENATE(19,LEFT(Beds!B121,2)),CONCATENATE(20,LEFT(Beds!B121,2))))))</f>
        <v>#N/A</v>
      </c>
      <c r="S88" s="7" t="str">
        <f>LEFT(Beds!A119,4)</f>
        <v/>
      </c>
      <c r="T88" t="str">
        <f>IF(S88 = "", " ", LOOKUP(S88,Models!$A$4:$A$99,Models!$B$4:$B$99))</f>
        <v xml:space="preserve"> </v>
      </c>
      <c r="U88" t="str">
        <f>Beds!C119</f>
        <v/>
      </c>
      <c r="W88">
        <f t="shared" si="1"/>
        <v>0</v>
      </c>
      <c r="X88" s="14">
        <f>IF($T88=Models!$E$6,IF($U88&lt;1,LOOKUP($A$3,Models!$D$7:$D$9,Models!$F$7:$F$9),IF(AND($U88&gt;=1,$U88&lt;=3),LOOKUP($A$3,Models!$D$7:$D$9,Models!$G$7:$G$9),IF(AND($U88&gt;=4,$U88&lt;=6),LOOKUP($A$3,Models!$D$7:$D$9,Models!$H$7:$H$9), IF(AND($U88&gt;=7,$U88&lt;=10),LOOKUP($A$3,Models!$D$7:$D$9,Models!$I$7:$I$9), IF($U88 &gt; 10,LOOKUP($A$3,Models!$D$7:$D$9,Models!$J$7:$J$9), 0))))), 0)</f>
        <v>0</v>
      </c>
      <c r="Y88" s="14">
        <f>IF($T88=Models!$E$11,IF($U88&lt;1,LOOKUP($A$3,Models!$D$7:$D$9,Models!$F$12:$F$14),IF(AND($U88&gt;=1,$U88&lt;=3),LOOKUP($A$3,Models!$D$7:$D$9,Models!$G$12:$G$14),IF(AND($U88&gt;=4,$U88&lt;=6),LOOKUP($A$3,Models!$D$7:$D$9,Models!$H$12:$H$14), IF(AND($U88&gt;=7,$U88&lt;=10),LOOKUP($A$3,Models!$D$7:$D$9,Models!$I$12:$I$14), IF($U88 &gt; 10,LOOKUP($A$3,Models!$D$7:$D$9,Models!$J$12:$J$14), 0))))), 0)</f>
        <v>0</v>
      </c>
      <c r="Z88" s="14">
        <f>IF($T88=Models!$E$16,IF($U88&lt;1,LOOKUP($A$3,Models!$D$7:$D$9,Models!$F$17:$F$19),IF(AND($U88&gt;=1,$U88&lt;=3),LOOKUP($A$3,Models!$D$7:$D$9,Models!$G$17:$G$19),IF(AND($U88&gt;=4,$U88&lt;=6),LOOKUP($A$3,Models!$D$7:$D$9,Models!$H$17:$H$19), IF(AND($U88&gt;=7,$U88&lt;=10),LOOKUP($A$3,Models!$D$7:$D$9,Models!$I$17:$I$19), IF($U88 &gt; 10,LOOKUP($A$3,Models!$D$7:$D$9,Models!$J$17:$J$19), 0))))), 0)</f>
        <v>0</v>
      </c>
      <c r="AA88" s="14">
        <f>IF($T88=Models!$E$21,IF($U88&lt;1,LOOKUP($A$3,Models!$D$7:$D$9,Models!$F$22:$F$24),IF(AND($U88&gt;=1,$U88&lt;=3),LOOKUP($A$3,Models!$D$7:$D$9,Models!$G$22:$G$24),IF(AND($U88&gt;=4,$U88&lt;=6),LOOKUP($A$3,Models!$D$7:$D$9,Models!$H$22:$H$24), IF(AND($U88&gt;=7,$U88&lt;=10),LOOKUP($A$3,Models!$D$7:$D$9,Models!$I$22:$I$24), IF($U88 &gt; 10,LOOKUP($A$3,Models!$D$7:$D$9,Models!$J$22:$J$24), 0))))), 0)</f>
        <v>0</v>
      </c>
      <c r="AB88" s="14">
        <f>IF($T88=Models!$E$26,IF($U88&lt;1,LOOKUP($A$3,Models!$D$7:$D$9,Models!$F$27:$F$29),IF(AND($U88&gt;=1,$U88&lt;=3),LOOKUP($A$3,Models!$D$7:$D$9,Models!$G$27:$G$29),IF(AND($U88&gt;=4,$U88&lt;=6),LOOKUP($A$3,Models!$D$7:$D$9,Models!$H$27:$H$29), IF(AND($U88&gt;=7,$U88&lt;=10),LOOKUP($A$3,Models!$D$7:$D$9,Models!$I$27:$I$29), IF($U88 &gt; 10,LOOKUP($A$3,Models!$D$7:$D$9,Models!$J$27:$J$29), 0))))), 0)</f>
        <v>0</v>
      </c>
      <c r="AC88" s="14">
        <f>IF($T88=Models!$E$31,IF($U88&lt;1,LOOKUP($A$3,Models!$D$7:$D$9,Models!$F$32:$F$34),IF(AND($U88&gt;=1,$U88&lt;=3),LOOKUP($A$3,Models!$D$7:$D$9,Models!$G$32:$G$34),IF(AND($U88&gt;=4,$U88&lt;=6),LOOKUP($A$3,Models!$D$7:$D$9,Models!$H$32:$H$34), IF(AND($U88&gt;=7,$U88&lt;=10),LOOKUP($A$3,Models!$D$7:$D$9,Models!$I$32:$I$34), IF($U88 &gt; 10,LOOKUP($A$3,Models!$D$7:$D$9,Models!$J$32:$J$34), 0))))), 0)</f>
        <v>0</v>
      </c>
      <c r="AD88" s="14">
        <f>IF($T88=Models!$E$39,IF($U88&lt;1,LOOKUP($A$3,Models!$D$7:$D$9,Models!$F$40:$F$42),IF(AND($U88&gt;=1,$U88&lt;=4),LOOKUP($A$3,Models!$D$7:$D$9,Models!$G$40:$G$42),IF(AND($U88&gt;=5,$U88&lt;=7),LOOKUP($A$3,Models!$D$7:$D$9,Models!$H$40:$H$42), IF($U88 &gt; 7,LOOKUP($A$3,Models!$D$7:$D$9,Models!$I$40:$I$42), 0)))), 0)</f>
        <v>0</v>
      </c>
      <c r="AE88" s="14">
        <f>IF($T88=Models!$E$44,IF($U88&lt;1,LOOKUP($A$3,Models!$D$7:$D$9,Models!$F$45:$F$47),IF(AND($U88&gt;=1,$U88&lt;=4),LOOKUP($A$3,Models!$D$7:$D$9,Models!$G$45:$G$47),IF(AND($U88&gt;=5,$U88&lt;=7),LOOKUP($A$3,Models!$D$7:$D$9,Models!$H$45:$H$47), IF($U88 &gt; 7,LOOKUP($A$3,Models!$D$7:$D$9,Models!$I$45:$I$47), 0)))), 0)</f>
        <v>0</v>
      </c>
      <c r="AF88" s="14">
        <f>IF($T88=Models!$E$49,IF($U88&lt;1,LOOKUP($A$3,Models!$D$7:$D$9,Models!$F$50:$F$52),IF(AND($U88&gt;=1,$U88&lt;=4),LOOKUP($A$3,Models!$D$7:$D$9,Models!$G$50:$G$52),IF(AND($U88&gt;=5,$U88&lt;=7),LOOKUP($A$3,Models!$D$7:$D$9,Models!$H$50:$H$52), IF($U88 &gt; 7,LOOKUP($A$3,Models!$D$7:$D$9,Models!$I$50:$I$52), 0)))), 0)</f>
        <v>0</v>
      </c>
      <c r="AG88" s="14">
        <f>IF($T88=Models!$E$54,IF($U88&lt;1,LOOKUP($A$3,Models!$D$7:$D$9,Models!$F$55:$F$57),IF(AND($U88&gt;=1,$U88&lt;=4),LOOKUP($A$3,Models!$D$7:$D$9,Models!$G$55:$G$57),IF(AND($U88&gt;=5,$U88&lt;=7),LOOKUP($A$3,Models!$D$7:$D$9,Models!$H$55:$H$57), IF($U88 &gt; 7,LOOKUP($A$3,Models!$D$7:$D$9,Models!$I$55:$I$57), 0)))), 0)</f>
        <v>0</v>
      </c>
      <c r="AH88" s="14">
        <f>IF($T88=Models!$E$59,IF($U88&lt;1,LOOKUP($A$3,Models!$D$7:$D$9,Models!$F$60:$F$62),IF(AND($U88&gt;=1,$U88&lt;=4),LOOKUP($A$3,Models!$D$7:$D$9,Models!$G$60:$G$62),IF(AND($U88&gt;=5,$U88&lt;=7),LOOKUP($A$3,Models!$D$7:$D$9,Models!$H$60:$H$62), IF($U88 &gt; 7,LOOKUP($A$3,Models!$D$7:$D$9,Models!$I$60:$I$62), 0)))), 0)</f>
        <v>0</v>
      </c>
    </row>
    <row r="89" spans="16:34">
      <c r="P89" s="6" t="e">
        <f ca="1">IF(LOOKUP(Beds!A122, Models!$A$4:$A$105, Models!$B$4:$B$105) = "QUEBEC 2", " ", IF(LOOKUP(Beds!A122, Models!$A$4:$A$105, Models!$B$4:$B$105) = "QUEBEC", " ", IF(Beds!B122 = 0, 0, YEAR(NOW())-IF(VALUE(LEFT(Beds!B122,2))&gt;80,CONCATENATE(19,LEFT(Beds!B122,2)),CONCATENATE(20,LEFT(Beds!B122,2))))))</f>
        <v>#N/A</v>
      </c>
      <c r="S89" s="7" t="str">
        <f>LEFT(Beds!A120,4)</f>
        <v/>
      </c>
      <c r="T89" t="str">
        <f>IF(S89 = "", " ", LOOKUP(S89,Models!$A$4:$A$99,Models!$B$4:$B$99))</f>
        <v xml:space="preserve"> </v>
      </c>
      <c r="U89" t="str">
        <f>Beds!C120</f>
        <v/>
      </c>
      <c r="W89">
        <f t="shared" si="1"/>
        <v>0</v>
      </c>
      <c r="X89" s="14">
        <f>IF($T89=Models!$E$6,IF($U89&lt;1,LOOKUP($A$3,Models!$D$7:$D$9,Models!$F$7:$F$9),IF(AND($U89&gt;=1,$U89&lt;=3),LOOKUP($A$3,Models!$D$7:$D$9,Models!$G$7:$G$9),IF(AND($U89&gt;=4,$U89&lt;=6),LOOKUP($A$3,Models!$D$7:$D$9,Models!$H$7:$H$9), IF(AND($U89&gt;=7,$U89&lt;=10),LOOKUP($A$3,Models!$D$7:$D$9,Models!$I$7:$I$9), IF($U89 &gt; 10,LOOKUP($A$3,Models!$D$7:$D$9,Models!$J$7:$J$9), 0))))), 0)</f>
        <v>0</v>
      </c>
      <c r="Y89" s="14">
        <f>IF($T89=Models!$E$11,IF($U89&lt;1,LOOKUP($A$3,Models!$D$7:$D$9,Models!$F$12:$F$14),IF(AND($U89&gt;=1,$U89&lt;=3),LOOKUP($A$3,Models!$D$7:$D$9,Models!$G$12:$G$14),IF(AND($U89&gt;=4,$U89&lt;=6),LOOKUP($A$3,Models!$D$7:$D$9,Models!$H$12:$H$14), IF(AND($U89&gt;=7,$U89&lt;=10),LOOKUP($A$3,Models!$D$7:$D$9,Models!$I$12:$I$14), IF($U89 &gt; 10,LOOKUP($A$3,Models!$D$7:$D$9,Models!$J$12:$J$14), 0))))), 0)</f>
        <v>0</v>
      </c>
      <c r="Z89" s="14">
        <f>IF($T89=Models!$E$16,IF($U89&lt;1,LOOKUP($A$3,Models!$D$7:$D$9,Models!$F$17:$F$19),IF(AND($U89&gt;=1,$U89&lt;=3),LOOKUP($A$3,Models!$D$7:$D$9,Models!$G$17:$G$19),IF(AND($U89&gt;=4,$U89&lt;=6),LOOKUP($A$3,Models!$D$7:$D$9,Models!$H$17:$H$19), IF(AND($U89&gt;=7,$U89&lt;=10),LOOKUP($A$3,Models!$D$7:$D$9,Models!$I$17:$I$19), IF($U89 &gt; 10,LOOKUP($A$3,Models!$D$7:$D$9,Models!$J$17:$J$19), 0))))), 0)</f>
        <v>0</v>
      </c>
      <c r="AA89" s="14">
        <f>IF($T89=Models!$E$21,IF($U89&lt;1,LOOKUP($A$3,Models!$D$7:$D$9,Models!$F$22:$F$24),IF(AND($U89&gt;=1,$U89&lt;=3),LOOKUP($A$3,Models!$D$7:$D$9,Models!$G$22:$G$24),IF(AND($U89&gt;=4,$U89&lt;=6),LOOKUP($A$3,Models!$D$7:$D$9,Models!$H$22:$H$24), IF(AND($U89&gt;=7,$U89&lt;=10),LOOKUP($A$3,Models!$D$7:$D$9,Models!$I$22:$I$24), IF($U89 &gt; 10,LOOKUP($A$3,Models!$D$7:$D$9,Models!$J$22:$J$24), 0))))), 0)</f>
        <v>0</v>
      </c>
      <c r="AB89" s="14">
        <f>IF($T89=Models!$E$26,IF($U89&lt;1,LOOKUP($A$3,Models!$D$7:$D$9,Models!$F$27:$F$29),IF(AND($U89&gt;=1,$U89&lt;=3),LOOKUP($A$3,Models!$D$7:$D$9,Models!$G$27:$G$29),IF(AND($U89&gt;=4,$U89&lt;=6),LOOKUP($A$3,Models!$D$7:$D$9,Models!$H$27:$H$29), IF(AND($U89&gt;=7,$U89&lt;=10),LOOKUP($A$3,Models!$D$7:$D$9,Models!$I$27:$I$29), IF($U89 &gt; 10,LOOKUP($A$3,Models!$D$7:$D$9,Models!$J$27:$J$29), 0))))), 0)</f>
        <v>0</v>
      </c>
      <c r="AC89" s="14">
        <f>IF($T89=Models!$E$31,IF($U89&lt;1,LOOKUP($A$3,Models!$D$7:$D$9,Models!$F$32:$F$34),IF(AND($U89&gt;=1,$U89&lt;=3),LOOKUP($A$3,Models!$D$7:$D$9,Models!$G$32:$G$34),IF(AND($U89&gt;=4,$U89&lt;=6),LOOKUP($A$3,Models!$D$7:$D$9,Models!$H$32:$H$34), IF(AND($U89&gt;=7,$U89&lt;=10),LOOKUP($A$3,Models!$D$7:$D$9,Models!$I$32:$I$34), IF($U89 &gt; 10,LOOKUP($A$3,Models!$D$7:$D$9,Models!$J$32:$J$34), 0))))), 0)</f>
        <v>0</v>
      </c>
      <c r="AD89" s="14">
        <f>IF($T89=Models!$E$39,IF($U89&lt;1,LOOKUP($A$3,Models!$D$7:$D$9,Models!$F$40:$F$42),IF(AND($U89&gt;=1,$U89&lt;=4),LOOKUP($A$3,Models!$D$7:$D$9,Models!$G$40:$G$42),IF(AND($U89&gt;=5,$U89&lt;=7),LOOKUP($A$3,Models!$D$7:$D$9,Models!$H$40:$H$42), IF($U89 &gt; 7,LOOKUP($A$3,Models!$D$7:$D$9,Models!$I$40:$I$42), 0)))), 0)</f>
        <v>0</v>
      </c>
      <c r="AE89" s="14">
        <f>IF($T89=Models!$E$44,IF($U89&lt;1,LOOKUP($A$3,Models!$D$7:$D$9,Models!$F$45:$F$47),IF(AND($U89&gt;=1,$U89&lt;=4),LOOKUP($A$3,Models!$D$7:$D$9,Models!$G$45:$G$47),IF(AND($U89&gt;=5,$U89&lt;=7),LOOKUP($A$3,Models!$D$7:$D$9,Models!$H$45:$H$47), IF($U89 &gt; 7,LOOKUP($A$3,Models!$D$7:$D$9,Models!$I$45:$I$47), 0)))), 0)</f>
        <v>0</v>
      </c>
      <c r="AF89" s="14">
        <f>IF($T89=Models!$E$49,IF($U89&lt;1,LOOKUP($A$3,Models!$D$7:$D$9,Models!$F$50:$F$52),IF(AND($U89&gt;=1,$U89&lt;=4),LOOKUP($A$3,Models!$D$7:$D$9,Models!$G$50:$G$52),IF(AND($U89&gt;=5,$U89&lt;=7),LOOKUP($A$3,Models!$D$7:$D$9,Models!$H$50:$H$52), IF($U89 &gt; 7,LOOKUP($A$3,Models!$D$7:$D$9,Models!$I$50:$I$52), 0)))), 0)</f>
        <v>0</v>
      </c>
      <c r="AG89" s="14">
        <f>IF($T89=Models!$E$54,IF($U89&lt;1,LOOKUP($A$3,Models!$D$7:$D$9,Models!$F$55:$F$57),IF(AND($U89&gt;=1,$U89&lt;=4),LOOKUP($A$3,Models!$D$7:$D$9,Models!$G$55:$G$57),IF(AND($U89&gt;=5,$U89&lt;=7),LOOKUP($A$3,Models!$D$7:$D$9,Models!$H$55:$H$57), IF($U89 &gt; 7,LOOKUP($A$3,Models!$D$7:$D$9,Models!$I$55:$I$57), 0)))), 0)</f>
        <v>0</v>
      </c>
      <c r="AH89" s="14">
        <f>IF($T89=Models!$E$59,IF($U89&lt;1,LOOKUP($A$3,Models!$D$7:$D$9,Models!$F$60:$F$62),IF(AND($U89&gt;=1,$U89&lt;=4),LOOKUP($A$3,Models!$D$7:$D$9,Models!$G$60:$G$62),IF(AND($U89&gt;=5,$U89&lt;=7),LOOKUP($A$3,Models!$D$7:$D$9,Models!$H$60:$H$62), IF($U89 &gt; 7,LOOKUP($A$3,Models!$D$7:$D$9,Models!$I$60:$I$62), 0)))), 0)</f>
        <v>0</v>
      </c>
    </row>
    <row r="90" spans="16:34">
      <c r="P90" s="6" t="e">
        <f ca="1">IF(LOOKUP(Beds!A123, Models!$A$4:$A$105, Models!$B$4:$B$105) = "QUEBEC 2", " ", IF(LOOKUP(Beds!A123, Models!$A$4:$A$105, Models!$B$4:$B$105) = "QUEBEC", " ", IF(Beds!B123 = 0, 0, YEAR(NOW())-IF(VALUE(LEFT(Beds!B123,2))&gt;80,CONCATENATE(19,LEFT(Beds!B123,2)),CONCATENATE(20,LEFT(Beds!B123,2))))))</f>
        <v>#N/A</v>
      </c>
      <c r="S90" s="7" t="str">
        <f>LEFT(Beds!A121,4)</f>
        <v/>
      </c>
      <c r="T90" t="str">
        <f>IF(S90 = "", " ", LOOKUP(S90,Models!$A$4:$A$99,Models!$B$4:$B$99))</f>
        <v xml:space="preserve"> </v>
      </c>
      <c r="U90" t="str">
        <f>Beds!C121</f>
        <v/>
      </c>
      <c r="W90">
        <f t="shared" si="1"/>
        <v>0</v>
      </c>
      <c r="X90" s="14">
        <f>IF($T90=Models!$E$6,IF($U90&lt;1,LOOKUP($A$3,Models!$D$7:$D$9,Models!$F$7:$F$9),IF(AND($U90&gt;=1,$U90&lt;=3),LOOKUP($A$3,Models!$D$7:$D$9,Models!$G$7:$G$9),IF(AND($U90&gt;=4,$U90&lt;=6),LOOKUP($A$3,Models!$D$7:$D$9,Models!$H$7:$H$9), IF(AND($U90&gt;=7,$U90&lt;=10),LOOKUP($A$3,Models!$D$7:$D$9,Models!$I$7:$I$9), IF($U90 &gt; 10,LOOKUP($A$3,Models!$D$7:$D$9,Models!$J$7:$J$9), 0))))), 0)</f>
        <v>0</v>
      </c>
      <c r="Y90" s="14">
        <f>IF($T90=Models!$E$11,IF($U90&lt;1,LOOKUP($A$3,Models!$D$7:$D$9,Models!$F$12:$F$14),IF(AND($U90&gt;=1,$U90&lt;=3),LOOKUP($A$3,Models!$D$7:$D$9,Models!$G$12:$G$14),IF(AND($U90&gt;=4,$U90&lt;=6),LOOKUP($A$3,Models!$D$7:$D$9,Models!$H$12:$H$14), IF(AND($U90&gt;=7,$U90&lt;=10),LOOKUP($A$3,Models!$D$7:$D$9,Models!$I$12:$I$14), IF($U90 &gt; 10,LOOKUP($A$3,Models!$D$7:$D$9,Models!$J$12:$J$14), 0))))), 0)</f>
        <v>0</v>
      </c>
      <c r="Z90" s="14">
        <f>IF($T90=Models!$E$16,IF($U90&lt;1,LOOKUP($A$3,Models!$D$7:$D$9,Models!$F$17:$F$19),IF(AND($U90&gt;=1,$U90&lt;=3),LOOKUP($A$3,Models!$D$7:$D$9,Models!$G$17:$G$19),IF(AND($U90&gt;=4,$U90&lt;=6),LOOKUP($A$3,Models!$D$7:$D$9,Models!$H$17:$H$19), IF(AND($U90&gt;=7,$U90&lt;=10),LOOKUP($A$3,Models!$D$7:$D$9,Models!$I$17:$I$19), IF($U90 &gt; 10,LOOKUP($A$3,Models!$D$7:$D$9,Models!$J$17:$J$19), 0))))), 0)</f>
        <v>0</v>
      </c>
      <c r="AA90" s="14">
        <f>IF($T90=Models!$E$21,IF($U90&lt;1,LOOKUP($A$3,Models!$D$7:$D$9,Models!$F$22:$F$24),IF(AND($U90&gt;=1,$U90&lt;=3),LOOKUP($A$3,Models!$D$7:$D$9,Models!$G$22:$G$24),IF(AND($U90&gt;=4,$U90&lt;=6),LOOKUP($A$3,Models!$D$7:$D$9,Models!$H$22:$H$24), IF(AND($U90&gt;=7,$U90&lt;=10),LOOKUP($A$3,Models!$D$7:$D$9,Models!$I$22:$I$24), IF($U90 &gt; 10,LOOKUP($A$3,Models!$D$7:$D$9,Models!$J$22:$J$24), 0))))), 0)</f>
        <v>0</v>
      </c>
      <c r="AB90" s="14">
        <f>IF($T90=Models!$E$26,IF($U90&lt;1,LOOKUP($A$3,Models!$D$7:$D$9,Models!$F$27:$F$29),IF(AND($U90&gt;=1,$U90&lt;=3),LOOKUP($A$3,Models!$D$7:$D$9,Models!$G$27:$G$29),IF(AND($U90&gt;=4,$U90&lt;=6),LOOKUP($A$3,Models!$D$7:$D$9,Models!$H$27:$H$29), IF(AND($U90&gt;=7,$U90&lt;=10),LOOKUP($A$3,Models!$D$7:$D$9,Models!$I$27:$I$29), IF($U90 &gt; 10,LOOKUP($A$3,Models!$D$7:$D$9,Models!$J$27:$J$29), 0))))), 0)</f>
        <v>0</v>
      </c>
      <c r="AC90" s="14">
        <f>IF($T90=Models!$E$31,IF($U90&lt;1,LOOKUP($A$3,Models!$D$7:$D$9,Models!$F$32:$F$34),IF(AND($U90&gt;=1,$U90&lt;=3),LOOKUP($A$3,Models!$D$7:$D$9,Models!$G$32:$G$34),IF(AND($U90&gt;=4,$U90&lt;=6),LOOKUP($A$3,Models!$D$7:$D$9,Models!$H$32:$H$34), IF(AND($U90&gt;=7,$U90&lt;=10),LOOKUP($A$3,Models!$D$7:$D$9,Models!$I$32:$I$34), IF($U90 &gt; 10,LOOKUP($A$3,Models!$D$7:$D$9,Models!$J$32:$J$34), 0))))), 0)</f>
        <v>0</v>
      </c>
      <c r="AD90" s="14">
        <f>IF($T90=Models!$E$39,IF($U90&lt;1,LOOKUP($A$3,Models!$D$7:$D$9,Models!$F$40:$F$42),IF(AND($U90&gt;=1,$U90&lt;=4),LOOKUP($A$3,Models!$D$7:$D$9,Models!$G$40:$G$42),IF(AND($U90&gt;=5,$U90&lt;=7),LOOKUP($A$3,Models!$D$7:$D$9,Models!$H$40:$H$42), IF($U90 &gt; 7,LOOKUP($A$3,Models!$D$7:$D$9,Models!$I$40:$I$42), 0)))), 0)</f>
        <v>0</v>
      </c>
      <c r="AE90" s="14">
        <f>IF($T90=Models!$E$44,IF($U90&lt;1,LOOKUP($A$3,Models!$D$7:$D$9,Models!$F$45:$F$47),IF(AND($U90&gt;=1,$U90&lt;=4),LOOKUP($A$3,Models!$D$7:$D$9,Models!$G$45:$G$47),IF(AND($U90&gt;=5,$U90&lt;=7),LOOKUP($A$3,Models!$D$7:$D$9,Models!$H$45:$H$47), IF($U90 &gt; 7,LOOKUP($A$3,Models!$D$7:$D$9,Models!$I$45:$I$47), 0)))), 0)</f>
        <v>0</v>
      </c>
      <c r="AF90" s="14">
        <f>IF($T90=Models!$E$49,IF($U90&lt;1,LOOKUP($A$3,Models!$D$7:$D$9,Models!$F$50:$F$52),IF(AND($U90&gt;=1,$U90&lt;=4),LOOKUP($A$3,Models!$D$7:$D$9,Models!$G$50:$G$52),IF(AND($U90&gt;=5,$U90&lt;=7),LOOKUP($A$3,Models!$D$7:$D$9,Models!$H$50:$H$52), IF($U90 &gt; 7,LOOKUP($A$3,Models!$D$7:$D$9,Models!$I$50:$I$52), 0)))), 0)</f>
        <v>0</v>
      </c>
      <c r="AG90" s="14">
        <f>IF($T90=Models!$E$54,IF($U90&lt;1,LOOKUP($A$3,Models!$D$7:$D$9,Models!$F$55:$F$57),IF(AND($U90&gt;=1,$U90&lt;=4),LOOKUP($A$3,Models!$D$7:$D$9,Models!$G$55:$G$57),IF(AND($U90&gt;=5,$U90&lt;=7),LOOKUP($A$3,Models!$D$7:$D$9,Models!$H$55:$H$57), IF($U90 &gt; 7,LOOKUP($A$3,Models!$D$7:$D$9,Models!$I$55:$I$57), 0)))), 0)</f>
        <v>0</v>
      </c>
      <c r="AH90" s="14">
        <f>IF($T90=Models!$E$59,IF($U90&lt;1,LOOKUP($A$3,Models!$D$7:$D$9,Models!$F$60:$F$62),IF(AND($U90&gt;=1,$U90&lt;=4),LOOKUP($A$3,Models!$D$7:$D$9,Models!$G$60:$G$62),IF(AND($U90&gt;=5,$U90&lt;=7),LOOKUP($A$3,Models!$D$7:$D$9,Models!$H$60:$H$62), IF($U90 &gt; 7,LOOKUP($A$3,Models!$D$7:$D$9,Models!$I$60:$I$62), 0)))), 0)</f>
        <v>0</v>
      </c>
    </row>
    <row r="91" spans="16:34">
      <c r="P91" s="6" t="e">
        <f ca="1">IF(LOOKUP(Beds!A124, Models!$A$4:$A$105, Models!$B$4:$B$105) = "QUEBEC 2", " ", IF(LOOKUP(Beds!A124, Models!$A$4:$A$105, Models!$B$4:$B$105) = "QUEBEC", " ", IF(Beds!B124 = 0, 0, YEAR(NOW())-IF(VALUE(LEFT(Beds!B124,2))&gt;80,CONCATENATE(19,LEFT(Beds!B124,2)),CONCATENATE(20,LEFT(Beds!B124,2))))))</f>
        <v>#N/A</v>
      </c>
      <c r="S91" s="7" t="str">
        <f>LEFT(Beds!A122,4)</f>
        <v/>
      </c>
      <c r="T91" t="str">
        <f>IF(S91 = "", " ", LOOKUP(S91,Models!$A$4:$A$99,Models!$B$4:$B$99))</f>
        <v xml:space="preserve"> </v>
      </c>
      <c r="U91" t="str">
        <f>Beds!C122</f>
        <v/>
      </c>
      <c r="W91">
        <f t="shared" si="1"/>
        <v>0</v>
      </c>
      <c r="X91" s="14">
        <f>IF($T91=Models!$E$6,IF($U91&lt;1,LOOKUP($A$3,Models!$D$7:$D$9,Models!$F$7:$F$9),IF(AND($U91&gt;=1,$U91&lt;=3),LOOKUP($A$3,Models!$D$7:$D$9,Models!$G$7:$G$9),IF(AND($U91&gt;=4,$U91&lt;=6),LOOKUP($A$3,Models!$D$7:$D$9,Models!$H$7:$H$9), IF(AND($U91&gt;=7,$U91&lt;=10),LOOKUP($A$3,Models!$D$7:$D$9,Models!$I$7:$I$9), IF($U91 &gt; 10,LOOKUP($A$3,Models!$D$7:$D$9,Models!$J$7:$J$9), 0))))), 0)</f>
        <v>0</v>
      </c>
      <c r="Y91" s="14">
        <f>IF($T91=Models!$E$11,IF($U91&lt;1,LOOKUP($A$3,Models!$D$7:$D$9,Models!$F$12:$F$14),IF(AND($U91&gt;=1,$U91&lt;=3),LOOKUP($A$3,Models!$D$7:$D$9,Models!$G$12:$G$14),IF(AND($U91&gt;=4,$U91&lt;=6),LOOKUP($A$3,Models!$D$7:$D$9,Models!$H$12:$H$14), IF(AND($U91&gt;=7,$U91&lt;=10),LOOKUP($A$3,Models!$D$7:$D$9,Models!$I$12:$I$14), IF($U91 &gt; 10,LOOKUP($A$3,Models!$D$7:$D$9,Models!$J$12:$J$14), 0))))), 0)</f>
        <v>0</v>
      </c>
      <c r="Z91" s="14">
        <f>IF($T91=Models!$E$16,IF($U91&lt;1,LOOKUP($A$3,Models!$D$7:$D$9,Models!$F$17:$F$19),IF(AND($U91&gt;=1,$U91&lt;=3),LOOKUP($A$3,Models!$D$7:$D$9,Models!$G$17:$G$19),IF(AND($U91&gt;=4,$U91&lt;=6),LOOKUP($A$3,Models!$D$7:$D$9,Models!$H$17:$H$19), IF(AND($U91&gt;=7,$U91&lt;=10),LOOKUP($A$3,Models!$D$7:$D$9,Models!$I$17:$I$19), IF($U91 &gt; 10,LOOKUP($A$3,Models!$D$7:$D$9,Models!$J$17:$J$19), 0))))), 0)</f>
        <v>0</v>
      </c>
      <c r="AA91" s="14">
        <f>IF($T91=Models!$E$21,IF($U91&lt;1,LOOKUP($A$3,Models!$D$7:$D$9,Models!$F$22:$F$24),IF(AND($U91&gt;=1,$U91&lt;=3),LOOKUP($A$3,Models!$D$7:$D$9,Models!$G$22:$G$24),IF(AND($U91&gt;=4,$U91&lt;=6),LOOKUP($A$3,Models!$D$7:$D$9,Models!$H$22:$H$24), IF(AND($U91&gt;=7,$U91&lt;=10),LOOKUP($A$3,Models!$D$7:$D$9,Models!$I$22:$I$24), IF($U91 &gt; 10,LOOKUP($A$3,Models!$D$7:$D$9,Models!$J$22:$J$24), 0))))), 0)</f>
        <v>0</v>
      </c>
      <c r="AB91" s="14">
        <f>IF($T91=Models!$E$26,IF($U91&lt;1,LOOKUP($A$3,Models!$D$7:$D$9,Models!$F$27:$F$29),IF(AND($U91&gt;=1,$U91&lt;=3),LOOKUP($A$3,Models!$D$7:$D$9,Models!$G$27:$G$29),IF(AND($U91&gt;=4,$U91&lt;=6),LOOKUP($A$3,Models!$D$7:$D$9,Models!$H$27:$H$29), IF(AND($U91&gt;=7,$U91&lt;=10),LOOKUP($A$3,Models!$D$7:$D$9,Models!$I$27:$I$29), IF($U91 &gt; 10,LOOKUP($A$3,Models!$D$7:$D$9,Models!$J$27:$J$29), 0))))), 0)</f>
        <v>0</v>
      </c>
      <c r="AC91" s="14">
        <f>IF($T91=Models!$E$31,IF($U91&lt;1,LOOKUP($A$3,Models!$D$7:$D$9,Models!$F$32:$F$34),IF(AND($U91&gt;=1,$U91&lt;=3),LOOKUP($A$3,Models!$D$7:$D$9,Models!$G$32:$G$34),IF(AND($U91&gt;=4,$U91&lt;=6),LOOKUP($A$3,Models!$D$7:$D$9,Models!$H$32:$H$34), IF(AND($U91&gt;=7,$U91&lt;=10),LOOKUP($A$3,Models!$D$7:$D$9,Models!$I$32:$I$34), IF($U91 &gt; 10,LOOKUP($A$3,Models!$D$7:$D$9,Models!$J$32:$J$34), 0))))), 0)</f>
        <v>0</v>
      </c>
      <c r="AD91" s="14">
        <f>IF($T91=Models!$E$39,IF($U91&lt;1,LOOKUP($A$3,Models!$D$7:$D$9,Models!$F$40:$F$42),IF(AND($U91&gt;=1,$U91&lt;=4),LOOKUP($A$3,Models!$D$7:$D$9,Models!$G$40:$G$42),IF(AND($U91&gt;=5,$U91&lt;=7),LOOKUP($A$3,Models!$D$7:$D$9,Models!$H$40:$H$42), IF($U91 &gt; 7,LOOKUP($A$3,Models!$D$7:$D$9,Models!$I$40:$I$42), 0)))), 0)</f>
        <v>0</v>
      </c>
      <c r="AE91" s="14">
        <f>IF($T91=Models!$E$44,IF($U91&lt;1,LOOKUP($A$3,Models!$D$7:$D$9,Models!$F$45:$F$47),IF(AND($U91&gt;=1,$U91&lt;=4),LOOKUP($A$3,Models!$D$7:$D$9,Models!$G$45:$G$47),IF(AND($U91&gt;=5,$U91&lt;=7),LOOKUP($A$3,Models!$D$7:$D$9,Models!$H$45:$H$47), IF($U91 &gt; 7,LOOKUP($A$3,Models!$D$7:$D$9,Models!$I$45:$I$47), 0)))), 0)</f>
        <v>0</v>
      </c>
      <c r="AF91" s="14">
        <f>IF($T91=Models!$E$49,IF($U91&lt;1,LOOKUP($A$3,Models!$D$7:$D$9,Models!$F$50:$F$52),IF(AND($U91&gt;=1,$U91&lt;=4),LOOKUP($A$3,Models!$D$7:$D$9,Models!$G$50:$G$52),IF(AND($U91&gt;=5,$U91&lt;=7),LOOKUP($A$3,Models!$D$7:$D$9,Models!$H$50:$H$52), IF($U91 &gt; 7,LOOKUP($A$3,Models!$D$7:$D$9,Models!$I$50:$I$52), 0)))), 0)</f>
        <v>0</v>
      </c>
      <c r="AG91" s="14">
        <f>IF($T91=Models!$E$54,IF($U91&lt;1,LOOKUP($A$3,Models!$D$7:$D$9,Models!$F$55:$F$57),IF(AND($U91&gt;=1,$U91&lt;=4),LOOKUP($A$3,Models!$D$7:$D$9,Models!$G$55:$G$57),IF(AND($U91&gt;=5,$U91&lt;=7),LOOKUP($A$3,Models!$D$7:$D$9,Models!$H$55:$H$57), IF($U91 &gt; 7,LOOKUP($A$3,Models!$D$7:$D$9,Models!$I$55:$I$57), 0)))), 0)</f>
        <v>0</v>
      </c>
      <c r="AH91" s="14">
        <f>IF($T91=Models!$E$59,IF($U91&lt;1,LOOKUP($A$3,Models!$D$7:$D$9,Models!$F$60:$F$62),IF(AND($U91&gt;=1,$U91&lt;=4),LOOKUP($A$3,Models!$D$7:$D$9,Models!$G$60:$G$62),IF(AND($U91&gt;=5,$U91&lt;=7),LOOKUP($A$3,Models!$D$7:$D$9,Models!$H$60:$H$62), IF($U91 &gt; 7,LOOKUP($A$3,Models!$D$7:$D$9,Models!$I$60:$I$62), 0)))), 0)</f>
        <v>0</v>
      </c>
    </row>
    <row r="92" spans="16:34">
      <c r="P92" s="6" t="e">
        <f ca="1">IF(LOOKUP(Beds!A125, Models!$A$4:$A$105, Models!$B$4:$B$105) = "QUEBEC 2", " ", IF(LOOKUP(Beds!A125, Models!$A$4:$A$105, Models!$B$4:$B$105) = "QUEBEC", " ", IF(Beds!B125 = 0, 0, YEAR(NOW())-IF(VALUE(LEFT(Beds!B125,2))&gt;80,CONCATENATE(19,LEFT(Beds!B125,2)),CONCATENATE(20,LEFT(Beds!B125,2))))))</f>
        <v>#N/A</v>
      </c>
      <c r="S92" s="7" t="str">
        <f>LEFT(Beds!A123,4)</f>
        <v/>
      </c>
      <c r="T92" t="str">
        <f>IF(S92 = "", " ", LOOKUP(S92,Models!$A$4:$A$99,Models!$B$4:$B$99))</f>
        <v xml:space="preserve"> </v>
      </c>
      <c r="U92" t="str">
        <f>Beds!C123</f>
        <v/>
      </c>
      <c r="W92">
        <f t="shared" si="1"/>
        <v>0</v>
      </c>
      <c r="X92" s="14">
        <f>IF($T92=Models!$E$6,IF($U92&lt;1,LOOKUP($A$3,Models!$D$7:$D$9,Models!$F$7:$F$9),IF(AND($U92&gt;=1,$U92&lt;=3),LOOKUP($A$3,Models!$D$7:$D$9,Models!$G$7:$G$9),IF(AND($U92&gt;=4,$U92&lt;=6),LOOKUP($A$3,Models!$D$7:$D$9,Models!$H$7:$H$9), IF(AND($U92&gt;=7,$U92&lt;=10),LOOKUP($A$3,Models!$D$7:$D$9,Models!$I$7:$I$9), IF($U92 &gt; 10,LOOKUP($A$3,Models!$D$7:$D$9,Models!$J$7:$J$9), 0))))), 0)</f>
        <v>0</v>
      </c>
      <c r="Y92" s="14">
        <f>IF($T92=Models!$E$11,IF($U92&lt;1,LOOKUP($A$3,Models!$D$7:$D$9,Models!$F$12:$F$14),IF(AND($U92&gt;=1,$U92&lt;=3),LOOKUP($A$3,Models!$D$7:$D$9,Models!$G$12:$G$14),IF(AND($U92&gt;=4,$U92&lt;=6),LOOKUP($A$3,Models!$D$7:$D$9,Models!$H$12:$H$14), IF(AND($U92&gt;=7,$U92&lt;=10),LOOKUP($A$3,Models!$D$7:$D$9,Models!$I$12:$I$14), IF($U92 &gt; 10,LOOKUP($A$3,Models!$D$7:$D$9,Models!$J$12:$J$14), 0))))), 0)</f>
        <v>0</v>
      </c>
      <c r="Z92" s="14">
        <f>IF($T92=Models!$E$16,IF($U92&lt;1,LOOKUP($A$3,Models!$D$7:$D$9,Models!$F$17:$F$19),IF(AND($U92&gt;=1,$U92&lt;=3),LOOKUP($A$3,Models!$D$7:$D$9,Models!$G$17:$G$19),IF(AND($U92&gt;=4,$U92&lt;=6),LOOKUP($A$3,Models!$D$7:$D$9,Models!$H$17:$H$19), IF(AND($U92&gt;=7,$U92&lt;=10),LOOKUP($A$3,Models!$D$7:$D$9,Models!$I$17:$I$19), IF($U92 &gt; 10,LOOKUP($A$3,Models!$D$7:$D$9,Models!$J$17:$J$19), 0))))), 0)</f>
        <v>0</v>
      </c>
      <c r="AA92" s="14">
        <f>IF($T92=Models!$E$21,IF($U92&lt;1,LOOKUP($A$3,Models!$D$7:$D$9,Models!$F$22:$F$24),IF(AND($U92&gt;=1,$U92&lt;=3),LOOKUP($A$3,Models!$D$7:$D$9,Models!$G$22:$G$24),IF(AND($U92&gt;=4,$U92&lt;=6),LOOKUP($A$3,Models!$D$7:$D$9,Models!$H$22:$H$24), IF(AND($U92&gt;=7,$U92&lt;=10),LOOKUP($A$3,Models!$D$7:$D$9,Models!$I$22:$I$24), IF($U92 &gt; 10,LOOKUP($A$3,Models!$D$7:$D$9,Models!$J$22:$J$24), 0))))), 0)</f>
        <v>0</v>
      </c>
      <c r="AB92" s="14">
        <f>IF($T92=Models!$E$26,IF($U92&lt;1,LOOKUP($A$3,Models!$D$7:$D$9,Models!$F$27:$F$29),IF(AND($U92&gt;=1,$U92&lt;=3),LOOKUP($A$3,Models!$D$7:$D$9,Models!$G$27:$G$29),IF(AND($U92&gt;=4,$U92&lt;=6),LOOKUP($A$3,Models!$D$7:$D$9,Models!$H$27:$H$29), IF(AND($U92&gt;=7,$U92&lt;=10),LOOKUP($A$3,Models!$D$7:$D$9,Models!$I$27:$I$29), IF($U92 &gt; 10,LOOKUP($A$3,Models!$D$7:$D$9,Models!$J$27:$J$29), 0))))), 0)</f>
        <v>0</v>
      </c>
      <c r="AC92" s="14">
        <f>IF($T92=Models!$E$31,IF($U92&lt;1,LOOKUP($A$3,Models!$D$7:$D$9,Models!$F$32:$F$34),IF(AND($U92&gt;=1,$U92&lt;=3),LOOKUP($A$3,Models!$D$7:$D$9,Models!$G$32:$G$34),IF(AND($U92&gt;=4,$U92&lt;=6),LOOKUP($A$3,Models!$D$7:$D$9,Models!$H$32:$H$34), IF(AND($U92&gt;=7,$U92&lt;=10),LOOKUP($A$3,Models!$D$7:$D$9,Models!$I$32:$I$34), IF($U92 &gt; 10,LOOKUP($A$3,Models!$D$7:$D$9,Models!$J$32:$J$34), 0))))), 0)</f>
        <v>0</v>
      </c>
      <c r="AD92" s="14">
        <f>IF($T92=Models!$E$39,IF($U92&lt;1,LOOKUP($A$3,Models!$D$7:$D$9,Models!$F$40:$F$42),IF(AND($U92&gt;=1,$U92&lt;=4),LOOKUP($A$3,Models!$D$7:$D$9,Models!$G$40:$G$42),IF(AND($U92&gt;=5,$U92&lt;=7),LOOKUP($A$3,Models!$D$7:$D$9,Models!$H$40:$H$42), IF($U92 &gt; 7,LOOKUP($A$3,Models!$D$7:$D$9,Models!$I$40:$I$42), 0)))), 0)</f>
        <v>0</v>
      </c>
      <c r="AE92" s="14">
        <f>IF($T92=Models!$E$44,IF($U92&lt;1,LOOKUP($A$3,Models!$D$7:$D$9,Models!$F$45:$F$47),IF(AND($U92&gt;=1,$U92&lt;=4),LOOKUP($A$3,Models!$D$7:$D$9,Models!$G$45:$G$47),IF(AND($U92&gt;=5,$U92&lt;=7),LOOKUP($A$3,Models!$D$7:$D$9,Models!$H$45:$H$47), IF($U92 &gt; 7,LOOKUP($A$3,Models!$D$7:$D$9,Models!$I$45:$I$47), 0)))), 0)</f>
        <v>0</v>
      </c>
      <c r="AF92" s="14">
        <f>IF($T92=Models!$E$49,IF($U92&lt;1,LOOKUP($A$3,Models!$D$7:$D$9,Models!$F$50:$F$52),IF(AND($U92&gt;=1,$U92&lt;=4),LOOKUP($A$3,Models!$D$7:$D$9,Models!$G$50:$G$52),IF(AND($U92&gt;=5,$U92&lt;=7),LOOKUP($A$3,Models!$D$7:$D$9,Models!$H$50:$H$52), IF($U92 &gt; 7,LOOKUP($A$3,Models!$D$7:$D$9,Models!$I$50:$I$52), 0)))), 0)</f>
        <v>0</v>
      </c>
      <c r="AG92" s="14">
        <f>IF($T92=Models!$E$54,IF($U92&lt;1,LOOKUP($A$3,Models!$D$7:$D$9,Models!$F$55:$F$57),IF(AND($U92&gt;=1,$U92&lt;=4),LOOKUP($A$3,Models!$D$7:$D$9,Models!$G$55:$G$57),IF(AND($U92&gt;=5,$U92&lt;=7),LOOKUP($A$3,Models!$D$7:$D$9,Models!$H$55:$H$57), IF($U92 &gt; 7,LOOKUP($A$3,Models!$D$7:$D$9,Models!$I$55:$I$57), 0)))), 0)</f>
        <v>0</v>
      </c>
      <c r="AH92" s="14">
        <f>IF($T92=Models!$E$59,IF($U92&lt;1,LOOKUP($A$3,Models!$D$7:$D$9,Models!$F$60:$F$62),IF(AND($U92&gt;=1,$U92&lt;=4),LOOKUP($A$3,Models!$D$7:$D$9,Models!$G$60:$G$62),IF(AND($U92&gt;=5,$U92&lt;=7),LOOKUP($A$3,Models!$D$7:$D$9,Models!$H$60:$H$62), IF($U92 &gt; 7,LOOKUP($A$3,Models!$D$7:$D$9,Models!$I$60:$I$62), 0)))), 0)</f>
        <v>0</v>
      </c>
    </row>
    <row r="93" spans="16:34">
      <c r="P93" s="6" t="e">
        <f ca="1">IF(LOOKUP(Beds!A126, Models!$A$4:$A$105, Models!$B$4:$B$105) = "QUEBEC 2", " ", IF(LOOKUP(Beds!A126, Models!$A$4:$A$105, Models!$B$4:$B$105) = "QUEBEC", " ", IF(Beds!B126 = 0, 0, YEAR(NOW())-IF(VALUE(LEFT(Beds!B126,2))&gt;80,CONCATENATE(19,LEFT(Beds!B126,2)),CONCATENATE(20,LEFT(Beds!B126,2))))))</f>
        <v>#N/A</v>
      </c>
      <c r="S93" s="7" t="str">
        <f>LEFT(Beds!A124,4)</f>
        <v/>
      </c>
      <c r="T93" t="str">
        <f>IF(S93 = "", " ", LOOKUP(S93,Models!$A$4:$A$99,Models!$B$4:$B$99))</f>
        <v xml:space="preserve"> </v>
      </c>
      <c r="U93" t="str">
        <f>Beds!C124</f>
        <v/>
      </c>
      <c r="W93">
        <f t="shared" si="1"/>
        <v>0</v>
      </c>
      <c r="X93" s="14">
        <f>IF($T93=Models!$E$6,IF($U93&lt;1,LOOKUP($A$3,Models!$D$7:$D$9,Models!$F$7:$F$9),IF(AND($U93&gt;=1,$U93&lt;=3),LOOKUP($A$3,Models!$D$7:$D$9,Models!$G$7:$G$9),IF(AND($U93&gt;=4,$U93&lt;=6),LOOKUP($A$3,Models!$D$7:$D$9,Models!$H$7:$H$9), IF(AND($U93&gt;=7,$U93&lt;=10),LOOKUP($A$3,Models!$D$7:$D$9,Models!$I$7:$I$9), IF($U93 &gt; 10,LOOKUP($A$3,Models!$D$7:$D$9,Models!$J$7:$J$9), 0))))), 0)</f>
        <v>0</v>
      </c>
      <c r="Y93" s="14">
        <f>IF($T93=Models!$E$11,IF($U93&lt;1,LOOKUP($A$3,Models!$D$7:$D$9,Models!$F$12:$F$14),IF(AND($U93&gt;=1,$U93&lt;=3),LOOKUP($A$3,Models!$D$7:$D$9,Models!$G$12:$G$14),IF(AND($U93&gt;=4,$U93&lt;=6),LOOKUP($A$3,Models!$D$7:$D$9,Models!$H$12:$H$14), IF(AND($U93&gt;=7,$U93&lt;=10),LOOKUP($A$3,Models!$D$7:$D$9,Models!$I$12:$I$14), IF($U93 &gt; 10,LOOKUP($A$3,Models!$D$7:$D$9,Models!$J$12:$J$14), 0))))), 0)</f>
        <v>0</v>
      </c>
      <c r="Z93" s="14">
        <f>IF($T93=Models!$E$16,IF($U93&lt;1,LOOKUP($A$3,Models!$D$7:$D$9,Models!$F$17:$F$19),IF(AND($U93&gt;=1,$U93&lt;=3),LOOKUP($A$3,Models!$D$7:$D$9,Models!$G$17:$G$19),IF(AND($U93&gt;=4,$U93&lt;=6),LOOKUP($A$3,Models!$D$7:$D$9,Models!$H$17:$H$19), IF(AND($U93&gt;=7,$U93&lt;=10),LOOKUP($A$3,Models!$D$7:$D$9,Models!$I$17:$I$19), IF($U93 &gt; 10,LOOKUP($A$3,Models!$D$7:$D$9,Models!$J$17:$J$19), 0))))), 0)</f>
        <v>0</v>
      </c>
      <c r="AA93" s="14">
        <f>IF($T93=Models!$E$21,IF($U93&lt;1,LOOKUP($A$3,Models!$D$7:$D$9,Models!$F$22:$F$24),IF(AND($U93&gt;=1,$U93&lt;=3),LOOKUP($A$3,Models!$D$7:$D$9,Models!$G$22:$G$24),IF(AND($U93&gt;=4,$U93&lt;=6),LOOKUP($A$3,Models!$D$7:$D$9,Models!$H$22:$H$24), IF(AND($U93&gt;=7,$U93&lt;=10),LOOKUP($A$3,Models!$D$7:$D$9,Models!$I$22:$I$24), IF($U93 &gt; 10,LOOKUP($A$3,Models!$D$7:$D$9,Models!$J$22:$J$24), 0))))), 0)</f>
        <v>0</v>
      </c>
      <c r="AB93" s="14">
        <f>IF($T93=Models!$E$26,IF($U93&lt;1,LOOKUP($A$3,Models!$D$7:$D$9,Models!$F$27:$F$29),IF(AND($U93&gt;=1,$U93&lt;=3),LOOKUP($A$3,Models!$D$7:$D$9,Models!$G$27:$G$29),IF(AND($U93&gt;=4,$U93&lt;=6),LOOKUP($A$3,Models!$D$7:$D$9,Models!$H$27:$H$29), IF(AND($U93&gt;=7,$U93&lt;=10),LOOKUP($A$3,Models!$D$7:$D$9,Models!$I$27:$I$29), IF($U93 &gt; 10,LOOKUP($A$3,Models!$D$7:$D$9,Models!$J$27:$J$29), 0))))), 0)</f>
        <v>0</v>
      </c>
      <c r="AC93" s="14">
        <f>IF($T93=Models!$E$31,IF($U93&lt;1,LOOKUP($A$3,Models!$D$7:$D$9,Models!$F$32:$F$34),IF(AND($U93&gt;=1,$U93&lt;=3),LOOKUP($A$3,Models!$D$7:$D$9,Models!$G$32:$G$34),IF(AND($U93&gt;=4,$U93&lt;=6),LOOKUP($A$3,Models!$D$7:$D$9,Models!$H$32:$H$34), IF(AND($U93&gt;=7,$U93&lt;=10),LOOKUP($A$3,Models!$D$7:$D$9,Models!$I$32:$I$34), IF($U93 &gt; 10,LOOKUP($A$3,Models!$D$7:$D$9,Models!$J$32:$J$34), 0))))), 0)</f>
        <v>0</v>
      </c>
      <c r="AD93" s="14">
        <f>IF($T93=Models!$E$39,IF($U93&lt;1,LOOKUP($A$3,Models!$D$7:$D$9,Models!$F$40:$F$42),IF(AND($U93&gt;=1,$U93&lt;=4),LOOKUP($A$3,Models!$D$7:$D$9,Models!$G$40:$G$42),IF(AND($U93&gt;=5,$U93&lt;=7),LOOKUP($A$3,Models!$D$7:$D$9,Models!$H$40:$H$42), IF($U93 &gt; 7,LOOKUP($A$3,Models!$D$7:$D$9,Models!$I$40:$I$42), 0)))), 0)</f>
        <v>0</v>
      </c>
      <c r="AE93" s="14">
        <f>IF($T93=Models!$E$44,IF($U93&lt;1,LOOKUP($A$3,Models!$D$7:$D$9,Models!$F$45:$F$47),IF(AND($U93&gt;=1,$U93&lt;=4),LOOKUP($A$3,Models!$D$7:$D$9,Models!$G$45:$G$47),IF(AND($U93&gt;=5,$U93&lt;=7),LOOKUP($A$3,Models!$D$7:$D$9,Models!$H$45:$H$47), IF($U93 &gt; 7,LOOKUP($A$3,Models!$D$7:$D$9,Models!$I$45:$I$47), 0)))), 0)</f>
        <v>0</v>
      </c>
      <c r="AF93" s="14">
        <f>IF($T93=Models!$E$49,IF($U93&lt;1,LOOKUP($A$3,Models!$D$7:$D$9,Models!$F$50:$F$52),IF(AND($U93&gt;=1,$U93&lt;=4),LOOKUP($A$3,Models!$D$7:$D$9,Models!$G$50:$G$52),IF(AND($U93&gt;=5,$U93&lt;=7),LOOKUP($A$3,Models!$D$7:$D$9,Models!$H$50:$H$52), IF($U93 &gt; 7,LOOKUP($A$3,Models!$D$7:$D$9,Models!$I$50:$I$52), 0)))), 0)</f>
        <v>0</v>
      </c>
      <c r="AG93" s="14">
        <f>IF($T93=Models!$E$54,IF($U93&lt;1,LOOKUP($A$3,Models!$D$7:$D$9,Models!$F$55:$F$57),IF(AND($U93&gt;=1,$U93&lt;=4),LOOKUP($A$3,Models!$D$7:$D$9,Models!$G$55:$G$57),IF(AND($U93&gt;=5,$U93&lt;=7),LOOKUP($A$3,Models!$D$7:$D$9,Models!$H$55:$H$57), IF($U93 &gt; 7,LOOKUP($A$3,Models!$D$7:$D$9,Models!$I$55:$I$57), 0)))), 0)</f>
        <v>0</v>
      </c>
      <c r="AH93" s="14">
        <f>IF($T93=Models!$E$59,IF($U93&lt;1,LOOKUP($A$3,Models!$D$7:$D$9,Models!$F$60:$F$62),IF(AND($U93&gt;=1,$U93&lt;=4),LOOKUP($A$3,Models!$D$7:$D$9,Models!$G$60:$G$62),IF(AND($U93&gt;=5,$U93&lt;=7),LOOKUP($A$3,Models!$D$7:$D$9,Models!$H$60:$H$62), IF($U93 &gt; 7,LOOKUP($A$3,Models!$D$7:$D$9,Models!$I$60:$I$62), 0)))), 0)</f>
        <v>0</v>
      </c>
    </row>
    <row r="94" spans="16:34">
      <c r="P94" s="6" t="e">
        <f ca="1">IF(LOOKUP(Beds!A127, Models!$A$4:$A$105, Models!$B$4:$B$105) = "QUEBEC 2", " ", IF(LOOKUP(Beds!A127, Models!$A$4:$A$105, Models!$B$4:$B$105) = "QUEBEC", " ", IF(Beds!B127 = 0, 0, YEAR(NOW())-IF(VALUE(LEFT(Beds!B127,2))&gt;80,CONCATENATE(19,LEFT(Beds!B127,2)),CONCATENATE(20,LEFT(Beds!B127,2))))))</f>
        <v>#N/A</v>
      </c>
      <c r="S94" s="7" t="str">
        <f>LEFT(Beds!A125,4)</f>
        <v/>
      </c>
      <c r="T94" t="str">
        <f>IF(S94 = "", " ", LOOKUP(S94,Models!$A$4:$A$99,Models!$B$4:$B$99))</f>
        <v xml:space="preserve"> </v>
      </c>
      <c r="U94" t="str">
        <f>Beds!C125</f>
        <v/>
      </c>
      <c r="W94">
        <f t="shared" si="1"/>
        <v>0</v>
      </c>
      <c r="X94" s="14">
        <f>IF($T94=Models!$E$6,IF($U94&lt;1,LOOKUP($A$3,Models!$D$7:$D$9,Models!$F$7:$F$9),IF(AND($U94&gt;=1,$U94&lt;=3),LOOKUP($A$3,Models!$D$7:$D$9,Models!$G$7:$G$9),IF(AND($U94&gt;=4,$U94&lt;=6),LOOKUP($A$3,Models!$D$7:$D$9,Models!$H$7:$H$9), IF(AND($U94&gt;=7,$U94&lt;=10),LOOKUP($A$3,Models!$D$7:$D$9,Models!$I$7:$I$9), IF($U94 &gt; 10,LOOKUP($A$3,Models!$D$7:$D$9,Models!$J$7:$J$9), 0))))), 0)</f>
        <v>0</v>
      </c>
      <c r="Y94" s="14">
        <f>IF($T94=Models!$E$11,IF($U94&lt;1,LOOKUP($A$3,Models!$D$7:$D$9,Models!$F$12:$F$14),IF(AND($U94&gt;=1,$U94&lt;=3),LOOKUP($A$3,Models!$D$7:$D$9,Models!$G$12:$G$14),IF(AND($U94&gt;=4,$U94&lt;=6),LOOKUP($A$3,Models!$D$7:$D$9,Models!$H$12:$H$14), IF(AND($U94&gt;=7,$U94&lt;=10),LOOKUP($A$3,Models!$D$7:$D$9,Models!$I$12:$I$14), IF($U94 &gt; 10,LOOKUP($A$3,Models!$D$7:$D$9,Models!$J$12:$J$14), 0))))), 0)</f>
        <v>0</v>
      </c>
      <c r="Z94" s="14">
        <f>IF($T94=Models!$E$16,IF($U94&lt;1,LOOKUP($A$3,Models!$D$7:$D$9,Models!$F$17:$F$19),IF(AND($U94&gt;=1,$U94&lt;=3),LOOKUP($A$3,Models!$D$7:$D$9,Models!$G$17:$G$19),IF(AND($U94&gt;=4,$U94&lt;=6),LOOKUP($A$3,Models!$D$7:$D$9,Models!$H$17:$H$19), IF(AND($U94&gt;=7,$U94&lt;=10),LOOKUP($A$3,Models!$D$7:$D$9,Models!$I$17:$I$19), IF($U94 &gt; 10,LOOKUP($A$3,Models!$D$7:$D$9,Models!$J$17:$J$19), 0))))), 0)</f>
        <v>0</v>
      </c>
      <c r="AA94" s="14">
        <f>IF($T94=Models!$E$21,IF($U94&lt;1,LOOKUP($A$3,Models!$D$7:$D$9,Models!$F$22:$F$24),IF(AND($U94&gt;=1,$U94&lt;=3),LOOKUP($A$3,Models!$D$7:$D$9,Models!$G$22:$G$24),IF(AND($U94&gt;=4,$U94&lt;=6),LOOKUP($A$3,Models!$D$7:$D$9,Models!$H$22:$H$24), IF(AND($U94&gt;=7,$U94&lt;=10),LOOKUP($A$3,Models!$D$7:$D$9,Models!$I$22:$I$24), IF($U94 &gt; 10,LOOKUP($A$3,Models!$D$7:$D$9,Models!$J$22:$J$24), 0))))), 0)</f>
        <v>0</v>
      </c>
      <c r="AB94" s="14">
        <f>IF($T94=Models!$E$26,IF($U94&lt;1,LOOKUP($A$3,Models!$D$7:$D$9,Models!$F$27:$F$29),IF(AND($U94&gt;=1,$U94&lt;=3),LOOKUP($A$3,Models!$D$7:$D$9,Models!$G$27:$G$29),IF(AND($U94&gt;=4,$U94&lt;=6),LOOKUP($A$3,Models!$D$7:$D$9,Models!$H$27:$H$29), IF(AND($U94&gt;=7,$U94&lt;=10),LOOKUP($A$3,Models!$D$7:$D$9,Models!$I$27:$I$29), IF($U94 &gt; 10,LOOKUP($A$3,Models!$D$7:$D$9,Models!$J$27:$J$29), 0))))), 0)</f>
        <v>0</v>
      </c>
      <c r="AC94" s="14">
        <f>IF($T94=Models!$E$31,IF($U94&lt;1,LOOKUP($A$3,Models!$D$7:$D$9,Models!$F$32:$F$34),IF(AND($U94&gt;=1,$U94&lt;=3),LOOKUP($A$3,Models!$D$7:$D$9,Models!$G$32:$G$34),IF(AND($U94&gt;=4,$U94&lt;=6),LOOKUP($A$3,Models!$D$7:$D$9,Models!$H$32:$H$34), IF(AND($U94&gt;=7,$U94&lt;=10),LOOKUP($A$3,Models!$D$7:$D$9,Models!$I$32:$I$34), IF($U94 &gt; 10,LOOKUP($A$3,Models!$D$7:$D$9,Models!$J$32:$J$34), 0))))), 0)</f>
        <v>0</v>
      </c>
      <c r="AD94" s="14">
        <f>IF($T94=Models!$E$39,IF($U94&lt;1,LOOKUP($A$3,Models!$D$7:$D$9,Models!$F$40:$F$42),IF(AND($U94&gt;=1,$U94&lt;=4),LOOKUP($A$3,Models!$D$7:$D$9,Models!$G$40:$G$42),IF(AND($U94&gt;=5,$U94&lt;=7),LOOKUP($A$3,Models!$D$7:$D$9,Models!$H$40:$H$42), IF($U94 &gt; 7,LOOKUP($A$3,Models!$D$7:$D$9,Models!$I$40:$I$42), 0)))), 0)</f>
        <v>0</v>
      </c>
      <c r="AE94" s="14">
        <f>IF($T94=Models!$E$44,IF($U94&lt;1,LOOKUP($A$3,Models!$D$7:$D$9,Models!$F$45:$F$47),IF(AND($U94&gt;=1,$U94&lt;=4),LOOKUP($A$3,Models!$D$7:$D$9,Models!$G$45:$G$47),IF(AND($U94&gt;=5,$U94&lt;=7),LOOKUP($A$3,Models!$D$7:$D$9,Models!$H$45:$H$47), IF($U94 &gt; 7,LOOKUP($A$3,Models!$D$7:$D$9,Models!$I$45:$I$47), 0)))), 0)</f>
        <v>0</v>
      </c>
      <c r="AF94" s="14">
        <f>IF($T94=Models!$E$49,IF($U94&lt;1,LOOKUP($A$3,Models!$D$7:$D$9,Models!$F$50:$F$52),IF(AND($U94&gt;=1,$U94&lt;=4),LOOKUP($A$3,Models!$D$7:$D$9,Models!$G$50:$G$52),IF(AND($U94&gt;=5,$U94&lt;=7),LOOKUP($A$3,Models!$D$7:$D$9,Models!$H$50:$H$52), IF($U94 &gt; 7,LOOKUP($A$3,Models!$D$7:$D$9,Models!$I$50:$I$52), 0)))), 0)</f>
        <v>0</v>
      </c>
      <c r="AG94" s="14">
        <f>IF($T94=Models!$E$54,IF($U94&lt;1,LOOKUP($A$3,Models!$D$7:$D$9,Models!$F$55:$F$57),IF(AND($U94&gt;=1,$U94&lt;=4),LOOKUP($A$3,Models!$D$7:$D$9,Models!$G$55:$G$57),IF(AND($U94&gt;=5,$U94&lt;=7),LOOKUP($A$3,Models!$D$7:$D$9,Models!$H$55:$H$57), IF($U94 &gt; 7,LOOKUP($A$3,Models!$D$7:$D$9,Models!$I$55:$I$57), 0)))), 0)</f>
        <v>0</v>
      </c>
      <c r="AH94" s="14">
        <f>IF($T94=Models!$E$59,IF($U94&lt;1,LOOKUP($A$3,Models!$D$7:$D$9,Models!$F$60:$F$62),IF(AND($U94&gt;=1,$U94&lt;=4),LOOKUP($A$3,Models!$D$7:$D$9,Models!$G$60:$G$62),IF(AND($U94&gt;=5,$U94&lt;=7),LOOKUP($A$3,Models!$D$7:$D$9,Models!$H$60:$H$62), IF($U94 &gt; 7,LOOKUP($A$3,Models!$D$7:$D$9,Models!$I$60:$I$62), 0)))), 0)</f>
        <v>0</v>
      </c>
    </row>
    <row r="95" spans="16:34">
      <c r="P95" s="6" t="e">
        <f ca="1">IF(LOOKUP(Beds!A128, Models!$A$4:$A$105, Models!$B$4:$B$105) = "QUEBEC 2", " ", IF(LOOKUP(Beds!A128, Models!$A$4:$A$105, Models!$B$4:$B$105) = "QUEBEC", " ", IF(Beds!B128 = 0, 0, YEAR(NOW())-IF(VALUE(LEFT(Beds!B128,2))&gt;80,CONCATENATE(19,LEFT(Beds!B128,2)),CONCATENATE(20,LEFT(Beds!B128,2))))))</f>
        <v>#N/A</v>
      </c>
      <c r="S95" s="7" t="str">
        <f>LEFT(Beds!A126,4)</f>
        <v/>
      </c>
      <c r="T95" t="str">
        <f>IF(S95 = "", " ", LOOKUP(S95,Models!$A$4:$A$99,Models!$B$4:$B$99))</f>
        <v xml:space="preserve"> </v>
      </c>
      <c r="U95" t="str">
        <f>Beds!C126</f>
        <v/>
      </c>
      <c r="W95">
        <f t="shared" si="1"/>
        <v>0</v>
      </c>
      <c r="X95" s="14">
        <f>IF($T95=Models!$E$6,IF($U95&lt;1,LOOKUP($A$3,Models!$D$7:$D$9,Models!$F$7:$F$9),IF(AND($U95&gt;=1,$U95&lt;=3),LOOKUP($A$3,Models!$D$7:$D$9,Models!$G$7:$G$9),IF(AND($U95&gt;=4,$U95&lt;=6),LOOKUP($A$3,Models!$D$7:$D$9,Models!$H$7:$H$9), IF(AND($U95&gt;=7,$U95&lt;=10),LOOKUP($A$3,Models!$D$7:$D$9,Models!$I$7:$I$9), IF($U95 &gt; 10,LOOKUP($A$3,Models!$D$7:$D$9,Models!$J$7:$J$9), 0))))), 0)</f>
        <v>0</v>
      </c>
      <c r="Y95" s="14">
        <f>IF($T95=Models!$E$11,IF($U95&lt;1,LOOKUP($A$3,Models!$D$7:$D$9,Models!$F$12:$F$14),IF(AND($U95&gt;=1,$U95&lt;=3),LOOKUP($A$3,Models!$D$7:$D$9,Models!$G$12:$G$14),IF(AND($U95&gt;=4,$U95&lt;=6),LOOKUP($A$3,Models!$D$7:$D$9,Models!$H$12:$H$14), IF(AND($U95&gt;=7,$U95&lt;=10),LOOKUP($A$3,Models!$D$7:$D$9,Models!$I$12:$I$14), IF($U95 &gt; 10,LOOKUP($A$3,Models!$D$7:$D$9,Models!$J$12:$J$14), 0))))), 0)</f>
        <v>0</v>
      </c>
      <c r="Z95" s="14">
        <f>IF($T95=Models!$E$16,IF($U95&lt;1,LOOKUP($A$3,Models!$D$7:$D$9,Models!$F$17:$F$19),IF(AND($U95&gt;=1,$U95&lt;=3),LOOKUP($A$3,Models!$D$7:$D$9,Models!$G$17:$G$19),IF(AND($U95&gt;=4,$U95&lt;=6),LOOKUP($A$3,Models!$D$7:$D$9,Models!$H$17:$H$19), IF(AND($U95&gt;=7,$U95&lt;=10),LOOKUP($A$3,Models!$D$7:$D$9,Models!$I$17:$I$19), IF($U95 &gt; 10,LOOKUP($A$3,Models!$D$7:$D$9,Models!$J$17:$J$19), 0))))), 0)</f>
        <v>0</v>
      </c>
      <c r="AA95" s="14">
        <f>IF($T95=Models!$E$21,IF($U95&lt;1,LOOKUP($A$3,Models!$D$7:$D$9,Models!$F$22:$F$24),IF(AND($U95&gt;=1,$U95&lt;=3),LOOKUP($A$3,Models!$D$7:$D$9,Models!$G$22:$G$24),IF(AND($U95&gt;=4,$U95&lt;=6),LOOKUP($A$3,Models!$D$7:$D$9,Models!$H$22:$H$24), IF(AND($U95&gt;=7,$U95&lt;=10),LOOKUP($A$3,Models!$D$7:$D$9,Models!$I$22:$I$24), IF($U95 &gt; 10,LOOKUP($A$3,Models!$D$7:$D$9,Models!$J$22:$J$24), 0))))), 0)</f>
        <v>0</v>
      </c>
      <c r="AB95" s="14">
        <f>IF($T95=Models!$E$26,IF($U95&lt;1,LOOKUP($A$3,Models!$D$7:$D$9,Models!$F$27:$F$29),IF(AND($U95&gt;=1,$U95&lt;=3),LOOKUP($A$3,Models!$D$7:$D$9,Models!$G$27:$G$29),IF(AND($U95&gt;=4,$U95&lt;=6),LOOKUP($A$3,Models!$D$7:$D$9,Models!$H$27:$H$29), IF(AND($U95&gt;=7,$U95&lt;=10),LOOKUP($A$3,Models!$D$7:$D$9,Models!$I$27:$I$29), IF($U95 &gt; 10,LOOKUP($A$3,Models!$D$7:$D$9,Models!$J$27:$J$29), 0))))), 0)</f>
        <v>0</v>
      </c>
      <c r="AC95" s="14">
        <f>IF($T95=Models!$E$31,IF($U95&lt;1,LOOKUP($A$3,Models!$D$7:$D$9,Models!$F$32:$F$34),IF(AND($U95&gt;=1,$U95&lt;=3),LOOKUP($A$3,Models!$D$7:$D$9,Models!$G$32:$G$34),IF(AND($U95&gt;=4,$U95&lt;=6),LOOKUP($A$3,Models!$D$7:$D$9,Models!$H$32:$H$34), IF(AND($U95&gt;=7,$U95&lt;=10),LOOKUP($A$3,Models!$D$7:$D$9,Models!$I$32:$I$34), IF($U95 &gt; 10,LOOKUP($A$3,Models!$D$7:$D$9,Models!$J$32:$J$34), 0))))), 0)</f>
        <v>0</v>
      </c>
      <c r="AD95" s="14">
        <f>IF($T95=Models!$E$39,IF($U95&lt;1,LOOKUP($A$3,Models!$D$7:$D$9,Models!$F$40:$F$42),IF(AND($U95&gt;=1,$U95&lt;=4),LOOKUP($A$3,Models!$D$7:$D$9,Models!$G$40:$G$42),IF(AND($U95&gt;=5,$U95&lt;=7),LOOKUP($A$3,Models!$D$7:$D$9,Models!$H$40:$H$42), IF($U95 &gt; 7,LOOKUP($A$3,Models!$D$7:$D$9,Models!$I$40:$I$42), 0)))), 0)</f>
        <v>0</v>
      </c>
      <c r="AE95" s="14">
        <f>IF($T95=Models!$E$44,IF($U95&lt;1,LOOKUP($A$3,Models!$D$7:$D$9,Models!$F$45:$F$47),IF(AND($U95&gt;=1,$U95&lt;=4),LOOKUP($A$3,Models!$D$7:$D$9,Models!$G$45:$G$47),IF(AND($U95&gt;=5,$U95&lt;=7),LOOKUP($A$3,Models!$D$7:$D$9,Models!$H$45:$H$47), IF($U95 &gt; 7,LOOKUP($A$3,Models!$D$7:$D$9,Models!$I$45:$I$47), 0)))), 0)</f>
        <v>0</v>
      </c>
      <c r="AF95" s="14">
        <f>IF($T95=Models!$E$49,IF($U95&lt;1,LOOKUP($A$3,Models!$D$7:$D$9,Models!$F$50:$F$52),IF(AND($U95&gt;=1,$U95&lt;=4),LOOKUP($A$3,Models!$D$7:$D$9,Models!$G$50:$G$52),IF(AND($U95&gt;=5,$U95&lt;=7),LOOKUP($A$3,Models!$D$7:$D$9,Models!$H$50:$H$52), IF($U95 &gt; 7,LOOKUP($A$3,Models!$D$7:$D$9,Models!$I$50:$I$52), 0)))), 0)</f>
        <v>0</v>
      </c>
      <c r="AG95" s="14">
        <f>IF($T95=Models!$E$54,IF($U95&lt;1,LOOKUP($A$3,Models!$D$7:$D$9,Models!$F$55:$F$57),IF(AND($U95&gt;=1,$U95&lt;=4),LOOKUP($A$3,Models!$D$7:$D$9,Models!$G$55:$G$57),IF(AND($U95&gt;=5,$U95&lt;=7),LOOKUP($A$3,Models!$D$7:$D$9,Models!$H$55:$H$57), IF($U95 &gt; 7,LOOKUP($A$3,Models!$D$7:$D$9,Models!$I$55:$I$57), 0)))), 0)</f>
        <v>0</v>
      </c>
      <c r="AH95" s="14">
        <f>IF($T95=Models!$E$59,IF($U95&lt;1,LOOKUP($A$3,Models!$D$7:$D$9,Models!$F$60:$F$62),IF(AND($U95&gt;=1,$U95&lt;=4),LOOKUP($A$3,Models!$D$7:$D$9,Models!$G$60:$G$62),IF(AND($U95&gt;=5,$U95&lt;=7),LOOKUP($A$3,Models!$D$7:$D$9,Models!$H$60:$H$62), IF($U95 &gt; 7,LOOKUP($A$3,Models!$D$7:$D$9,Models!$I$60:$I$62), 0)))), 0)</f>
        <v>0</v>
      </c>
    </row>
    <row r="96" spans="16:34">
      <c r="P96" s="6" t="e">
        <f ca="1">IF(LOOKUP(Beds!A129, Models!$A$4:$A$105, Models!$B$4:$B$105) = "QUEBEC 2", " ", IF(LOOKUP(Beds!A129, Models!$A$4:$A$105, Models!$B$4:$B$105) = "QUEBEC", " ", IF(Beds!B129 = 0, 0, YEAR(NOW())-IF(VALUE(LEFT(Beds!B129,2))&gt;80,CONCATENATE(19,LEFT(Beds!B129,2)),CONCATENATE(20,LEFT(Beds!B129,2))))))</f>
        <v>#N/A</v>
      </c>
      <c r="S96" s="7" t="str">
        <f>LEFT(Beds!A127,4)</f>
        <v/>
      </c>
      <c r="T96" t="str">
        <f>IF(S96 = "", " ", LOOKUP(S96,Models!$A$4:$A$99,Models!$B$4:$B$99))</f>
        <v xml:space="preserve"> </v>
      </c>
      <c r="U96" t="str">
        <f>Beds!C127</f>
        <v/>
      </c>
      <c r="W96">
        <f t="shared" si="1"/>
        <v>0</v>
      </c>
      <c r="X96" s="14">
        <f>IF($T96=Models!$E$6,IF($U96&lt;1,LOOKUP($A$3,Models!$D$7:$D$9,Models!$F$7:$F$9),IF(AND($U96&gt;=1,$U96&lt;=3),LOOKUP($A$3,Models!$D$7:$D$9,Models!$G$7:$G$9),IF(AND($U96&gt;=4,$U96&lt;=6),LOOKUP($A$3,Models!$D$7:$D$9,Models!$H$7:$H$9), IF(AND($U96&gt;=7,$U96&lt;=10),LOOKUP($A$3,Models!$D$7:$D$9,Models!$I$7:$I$9), IF($U96 &gt; 10,LOOKUP($A$3,Models!$D$7:$D$9,Models!$J$7:$J$9), 0))))), 0)</f>
        <v>0</v>
      </c>
      <c r="Y96" s="14">
        <f>IF($T96=Models!$E$11,IF($U96&lt;1,LOOKUP($A$3,Models!$D$7:$D$9,Models!$F$12:$F$14),IF(AND($U96&gt;=1,$U96&lt;=3),LOOKUP($A$3,Models!$D$7:$D$9,Models!$G$12:$G$14),IF(AND($U96&gt;=4,$U96&lt;=6),LOOKUP($A$3,Models!$D$7:$D$9,Models!$H$12:$H$14), IF(AND($U96&gt;=7,$U96&lt;=10),LOOKUP($A$3,Models!$D$7:$D$9,Models!$I$12:$I$14), IF($U96 &gt; 10,LOOKUP($A$3,Models!$D$7:$D$9,Models!$J$12:$J$14), 0))))), 0)</f>
        <v>0</v>
      </c>
      <c r="Z96" s="14">
        <f>IF($T96=Models!$E$16,IF($U96&lt;1,LOOKUP($A$3,Models!$D$7:$D$9,Models!$F$17:$F$19),IF(AND($U96&gt;=1,$U96&lt;=3),LOOKUP($A$3,Models!$D$7:$D$9,Models!$G$17:$G$19),IF(AND($U96&gt;=4,$U96&lt;=6),LOOKUP($A$3,Models!$D$7:$D$9,Models!$H$17:$H$19), IF(AND($U96&gt;=7,$U96&lt;=10),LOOKUP($A$3,Models!$D$7:$D$9,Models!$I$17:$I$19), IF($U96 &gt; 10,LOOKUP($A$3,Models!$D$7:$D$9,Models!$J$17:$J$19), 0))))), 0)</f>
        <v>0</v>
      </c>
      <c r="AA96" s="14">
        <f>IF($T96=Models!$E$21,IF($U96&lt;1,LOOKUP($A$3,Models!$D$7:$D$9,Models!$F$22:$F$24),IF(AND($U96&gt;=1,$U96&lt;=3),LOOKUP($A$3,Models!$D$7:$D$9,Models!$G$22:$G$24),IF(AND($U96&gt;=4,$U96&lt;=6),LOOKUP($A$3,Models!$D$7:$D$9,Models!$H$22:$H$24), IF(AND($U96&gt;=7,$U96&lt;=10),LOOKUP($A$3,Models!$D$7:$D$9,Models!$I$22:$I$24), IF($U96 &gt; 10,LOOKUP($A$3,Models!$D$7:$D$9,Models!$J$22:$J$24), 0))))), 0)</f>
        <v>0</v>
      </c>
      <c r="AB96" s="14">
        <f>IF($T96=Models!$E$26,IF($U96&lt;1,LOOKUP($A$3,Models!$D$7:$D$9,Models!$F$27:$F$29),IF(AND($U96&gt;=1,$U96&lt;=3),LOOKUP($A$3,Models!$D$7:$D$9,Models!$G$27:$G$29),IF(AND($U96&gt;=4,$U96&lt;=6),LOOKUP($A$3,Models!$D$7:$D$9,Models!$H$27:$H$29), IF(AND($U96&gt;=7,$U96&lt;=10),LOOKUP($A$3,Models!$D$7:$D$9,Models!$I$27:$I$29), IF($U96 &gt; 10,LOOKUP($A$3,Models!$D$7:$D$9,Models!$J$27:$J$29), 0))))), 0)</f>
        <v>0</v>
      </c>
      <c r="AC96" s="14">
        <f>IF($T96=Models!$E$31,IF($U96&lt;1,LOOKUP($A$3,Models!$D$7:$D$9,Models!$F$32:$F$34),IF(AND($U96&gt;=1,$U96&lt;=3),LOOKUP($A$3,Models!$D$7:$D$9,Models!$G$32:$G$34),IF(AND($U96&gt;=4,$U96&lt;=6),LOOKUP($A$3,Models!$D$7:$D$9,Models!$H$32:$H$34), IF(AND($U96&gt;=7,$U96&lt;=10),LOOKUP($A$3,Models!$D$7:$D$9,Models!$I$32:$I$34), IF($U96 &gt; 10,LOOKUP($A$3,Models!$D$7:$D$9,Models!$J$32:$J$34), 0))))), 0)</f>
        <v>0</v>
      </c>
      <c r="AD96" s="14">
        <f>IF($T96=Models!$E$39,IF($U96&lt;1,LOOKUP($A$3,Models!$D$7:$D$9,Models!$F$40:$F$42),IF(AND($U96&gt;=1,$U96&lt;=4),LOOKUP($A$3,Models!$D$7:$D$9,Models!$G$40:$G$42),IF(AND($U96&gt;=5,$U96&lt;=7),LOOKUP($A$3,Models!$D$7:$D$9,Models!$H$40:$H$42), IF($U96 &gt; 7,LOOKUP($A$3,Models!$D$7:$D$9,Models!$I$40:$I$42), 0)))), 0)</f>
        <v>0</v>
      </c>
      <c r="AE96" s="14">
        <f>IF($T96=Models!$E$44,IF($U96&lt;1,LOOKUP($A$3,Models!$D$7:$D$9,Models!$F$45:$F$47),IF(AND($U96&gt;=1,$U96&lt;=4),LOOKUP($A$3,Models!$D$7:$D$9,Models!$G$45:$G$47),IF(AND($U96&gt;=5,$U96&lt;=7),LOOKUP($A$3,Models!$D$7:$D$9,Models!$H$45:$H$47), IF($U96 &gt; 7,LOOKUP($A$3,Models!$D$7:$D$9,Models!$I$45:$I$47), 0)))), 0)</f>
        <v>0</v>
      </c>
      <c r="AF96" s="14">
        <f>IF($T96=Models!$E$49,IF($U96&lt;1,LOOKUP($A$3,Models!$D$7:$D$9,Models!$F$50:$F$52),IF(AND($U96&gt;=1,$U96&lt;=4),LOOKUP($A$3,Models!$D$7:$D$9,Models!$G$50:$G$52),IF(AND($U96&gt;=5,$U96&lt;=7),LOOKUP($A$3,Models!$D$7:$D$9,Models!$H$50:$H$52), IF($U96 &gt; 7,LOOKUP($A$3,Models!$D$7:$D$9,Models!$I$50:$I$52), 0)))), 0)</f>
        <v>0</v>
      </c>
      <c r="AG96" s="14">
        <f>IF($T96=Models!$E$54,IF($U96&lt;1,LOOKUP($A$3,Models!$D$7:$D$9,Models!$F$55:$F$57),IF(AND($U96&gt;=1,$U96&lt;=4),LOOKUP($A$3,Models!$D$7:$D$9,Models!$G$55:$G$57),IF(AND($U96&gt;=5,$U96&lt;=7),LOOKUP($A$3,Models!$D$7:$D$9,Models!$H$55:$H$57), IF($U96 &gt; 7,LOOKUP($A$3,Models!$D$7:$D$9,Models!$I$55:$I$57), 0)))), 0)</f>
        <v>0</v>
      </c>
      <c r="AH96" s="14">
        <f>IF($T96=Models!$E$59,IF($U96&lt;1,LOOKUP($A$3,Models!$D$7:$D$9,Models!$F$60:$F$62),IF(AND($U96&gt;=1,$U96&lt;=4),LOOKUP($A$3,Models!$D$7:$D$9,Models!$G$60:$G$62),IF(AND($U96&gt;=5,$U96&lt;=7),LOOKUP($A$3,Models!$D$7:$D$9,Models!$H$60:$H$62), IF($U96 &gt; 7,LOOKUP($A$3,Models!$D$7:$D$9,Models!$I$60:$I$62), 0)))), 0)</f>
        <v>0</v>
      </c>
    </row>
    <row r="97" spans="16:34">
      <c r="P97" s="6" t="e">
        <f ca="1">IF(LOOKUP(Beds!A130, Models!$A$4:$A$105, Models!$B$4:$B$105) = "QUEBEC 2", " ", IF(LOOKUP(Beds!A130, Models!$A$4:$A$105, Models!$B$4:$B$105) = "QUEBEC", " ", IF(Beds!B130 = 0, 0, YEAR(NOW())-IF(VALUE(LEFT(Beds!B130,2))&gt;80,CONCATENATE(19,LEFT(Beds!B130,2)),CONCATENATE(20,LEFT(Beds!B130,2))))))</f>
        <v>#N/A</v>
      </c>
      <c r="S97" s="7" t="str">
        <f>LEFT(Beds!A128,4)</f>
        <v/>
      </c>
      <c r="T97" t="str">
        <f>IF(S97 = "", " ", LOOKUP(S97,Models!$A$4:$A$99,Models!$B$4:$B$99))</f>
        <v xml:space="preserve"> </v>
      </c>
      <c r="U97" t="str">
        <f>Beds!C128</f>
        <v/>
      </c>
      <c r="W97">
        <f t="shared" si="1"/>
        <v>0</v>
      </c>
      <c r="X97" s="14">
        <f>IF($T97=Models!$E$6,IF($U97&lt;1,LOOKUP($A$3,Models!$D$7:$D$9,Models!$F$7:$F$9),IF(AND($U97&gt;=1,$U97&lt;=3),LOOKUP($A$3,Models!$D$7:$D$9,Models!$G$7:$G$9),IF(AND($U97&gt;=4,$U97&lt;=6),LOOKUP($A$3,Models!$D$7:$D$9,Models!$H$7:$H$9), IF(AND($U97&gt;=7,$U97&lt;=10),LOOKUP($A$3,Models!$D$7:$D$9,Models!$I$7:$I$9), IF($U97 &gt; 10,LOOKUP($A$3,Models!$D$7:$D$9,Models!$J$7:$J$9), 0))))), 0)</f>
        <v>0</v>
      </c>
      <c r="Y97" s="14">
        <f>IF($T97=Models!$E$11,IF($U97&lt;1,LOOKUP($A$3,Models!$D$7:$D$9,Models!$F$12:$F$14),IF(AND($U97&gt;=1,$U97&lt;=3),LOOKUP($A$3,Models!$D$7:$D$9,Models!$G$12:$G$14),IF(AND($U97&gt;=4,$U97&lt;=6),LOOKUP($A$3,Models!$D$7:$D$9,Models!$H$12:$H$14), IF(AND($U97&gt;=7,$U97&lt;=10),LOOKUP($A$3,Models!$D$7:$D$9,Models!$I$12:$I$14), IF($U97 &gt; 10,LOOKUP($A$3,Models!$D$7:$D$9,Models!$J$12:$J$14), 0))))), 0)</f>
        <v>0</v>
      </c>
      <c r="Z97" s="14">
        <f>IF($T97=Models!$E$16,IF($U97&lt;1,LOOKUP($A$3,Models!$D$7:$D$9,Models!$F$17:$F$19),IF(AND($U97&gt;=1,$U97&lt;=3),LOOKUP($A$3,Models!$D$7:$D$9,Models!$G$17:$G$19),IF(AND($U97&gt;=4,$U97&lt;=6),LOOKUP($A$3,Models!$D$7:$D$9,Models!$H$17:$H$19), IF(AND($U97&gt;=7,$U97&lt;=10),LOOKUP($A$3,Models!$D$7:$D$9,Models!$I$17:$I$19), IF($U97 &gt; 10,LOOKUP($A$3,Models!$D$7:$D$9,Models!$J$17:$J$19), 0))))), 0)</f>
        <v>0</v>
      </c>
      <c r="AA97" s="14">
        <f>IF($T97=Models!$E$21,IF($U97&lt;1,LOOKUP($A$3,Models!$D$7:$D$9,Models!$F$22:$F$24),IF(AND($U97&gt;=1,$U97&lt;=3),LOOKUP($A$3,Models!$D$7:$D$9,Models!$G$22:$G$24),IF(AND($U97&gt;=4,$U97&lt;=6),LOOKUP($A$3,Models!$D$7:$D$9,Models!$H$22:$H$24), IF(AND($U97&gt;=7,$U97&lt;=10),LOOKUP($A$3,Models!$D$7:$D$9,Models!$I$22:$I$24), IF($U97 &gt; 10,LOOKUP($A$3,Models!$D$7:$D$9,Models!$J$22:$J$24), 0))))), 0)</f>
        <v>0</v>
      </c>
      <c r="AB97" s="14">
        <f>IF($T97=Models!$E$26,IF($U97&lt;1,LOOKUP($A$3,Models!$D$7:$D$9,Models!$F$27:$F$29),IF(AND($U97&gt;=1,$U97&lt;=3),LOOKUP($A$3,Models!$D$7:$D$9,Models!$G$27:$G$29),IF(AND($U97&gt;=4,$U97&lt;=6),LOOKUP($A$3,Models!$D$7:$D$9,Models!$H$27:$H$29), IF(AND($U97&gt;=7,$U97&lt;=10),LOOKUP($A$3,Models!$D$7:$D$9,Models!$I$27:$I$29), IF($U97 &gt; 10,LOOKUP($A$3,Models!$D$7:$D$9,Models!$J$27:$J$29), 0))))), 0)</f>
        <v>0</v>
      </c>
      <c r="AC97" s="14">
        <f>IF($T97=Models!$E$31,IF($U97&lt;1,LOOKUP($A$3,Models!$D$7:$D$9,Models!$F$32:$F$34),IF(AND($U97&gt;=1,$U97&lt;=3),LOOKUP($A$3,Models!$D$7:$D$9,Models!$G$32:$G$34),IF(AND($U97&gt;=4,$U97&lt;=6),LOOKUP($A$3,Models!$D$7:$D$9,Models!$H$32:$H$34), IF(AND($U97&gt;=7,$U97&lt;=10),LOOKUP($A$3,Models!$D$7:$D$9,Models!$I$32:$I$34), IF($U97 &gt; 10,LOOKUP($A$3,Models!$D$7:$D$9,Models!$J$32:$J$34), 0))))), 0)</f>
        <v>0</v>
      </c>
      <c r="AD97" s="14">
        <f>IF($T97=Models!$E$39,IF($U97&lt;1,LOOKUP($A$3,Models!$D$7:$D$9,Models!$F$40:$F$42),IF(AND($U97&gt;=1,$U97&lt;=4),LOOKUP($A$3,Models!$D$7:$D$9,Models!$G$40:$G$42),IF(AND($U97&gt;=5,$U97&lt;=7),LOOKUP($A$3,Models!$D$7:$D$9,Models!$H$40:$H$42), IF($U97 &gt; 7,LOOKUP($A$3,Models!$D$7:$D$9,Models!$I$40:$I$42), 0)))), 0)</f>
        <v>0</v>
      </c>
      <c r="AE97" s="14">
        <f>IF($T97=Models!$E$44,IF($U97&lt;1,LOOKUP($A$3,Models!$D$7:$D$9,Models!$F$45:$F$47),IF(AND($U97&gt;=1,$U97&lt;=4),LOOKUP($A$3,Models!$D$7:$D$9,Models!$G$45:$G$47),IF(AND($U97&gt;=5,$U97&lt;=7),LOOKUP($A$3,Models!$D$7:$D$9,Models!$H$45:$H$47), IF($U97 &gt; 7,LOOKUP($A$3,Models!$D$7:$D$9,Models!$I$45:$I$47), 0)))), 0)</f>
        <v>0</v>
      </c>
      <c r="AF97" s="14">
        <f>IF($T97=Models!$E$49,IF($U97&lt;1,LOOKUP($A$3,Models!$D$7:$D$9,Models!$F$50:$F$52),IF(AND($U97&gt;=1,$U97&lt;=4),LOOKUP($A$3,Models!$D$7:$D$9,Models!$G$50:$G$52),IF(AND($U97&gt;=5,$U97&lt;=7),LOOKUP($A$3,Models!$D$7:$D$9,Models!$H$50:$H$52), IF($U97 &gt; 7,LOOKUP($A$3,Models!$D$7:$D$9,Models!$I$50:$I$52), 0)))), 0)</f>
        <v>0</v>
      </c>
      <c r="AG97" s="14">
        <f>IF($T97=Models!$E$54,IF($U97&lt;1,LOOKUP($A$3,Models!$D$7:$D$9,Models!$F$55:$F$57),IF(AND($U97&gt;=1,$U97&lt;=4),LOOKUP($A$3,Models!$D$7:$D$9,Models!$G$55:$G$57),IF(AND($U97&gt;=5,$U97&lt;=7),LOOKUP($A$3,Models!$D$7:$D$9,Models!$H$55:$H$57), IF($U97 &gt; 7,LOOKUP($A$3,Models!$D$7:$D$9,Models!$I$55:$I$57), 0)))), 0)</f>
        <v>0</v>
      </c>
      <c r="AH97" s="14">
        <f>IF($T97=Models!$E$59,IF($U97&lt;1,LOOKUP($A$3,Models!$D$7:$D$9,Models!$F$60:$F$62),IF(AND($U97&gt;=1,$U97&lt;=4),LOOKUP($A$3,Models!$D$7:$D$9,Models!$G$60:$G$62),IF(AND($U97&gt;=5,$U97&lt;=7),LOOKUP($A$3,Models!$D$7:$D$9,Models!$H$60:$H$62), IF($U97 &gt; 7,LOOKUP($A$3,Models!$D$7:$D$9,Models!$I$60:$I$62), 0)))), 0)</f>
        <v>0</v>
      </c>
    </row>
    <row r="98" spans="16:34">
      <c r="P98" s="6" t="e">
        <f ca="1">IF(LOOKUP(Beds!A131, Models!$A$4:$A$105, Models!$B$4:$B$105) = "QUEBEC 2", " ", IF(LOOKUP(Beds!A131, Models!$A$4:$A$105, Models!$B$4:$B$105) = "QUEBEC", " ", IF(Beds!B131 = 0, 0, YEAR(NOW())-IF(VALUE(LEFT(Beds!B131,2))&gt;80,CONCATENATE(19,LEFT(Beds!B131,2)),CONCATENATE(20,LEFT(Beds!B131,2))))))</f>
        <v>#N/A</v>
      </c>
      <c r="S98" s="7" t="str">
        <f>LEFT(Beds!A129,4)</f>
        <v/>
      </c>
      <c r="T98" t="str">
        <f>IF(S98 = "", " ", LOOKUP(S98,Models!$A$4:$A$99,Models!$B$4:$B$99))</f>
        <v xml:space="preserve"> </v>
      </c>
      <c r="U98" t="str">
        <f>Beds!C129</f>
        <v/>
      </c>
      <c r="W98">
        <f t="shared" si="1"/>
        <v>0</v>
      </c>
      <c r="X98" s="14">
        <f>IF($T98=Models!$E$6,IF($U98&lt;1,LOOKUP($A$3,Models!$D$7:$D$9,Models!$F$7:$F$9),IF(AND($U98&gt;=1,$U98&lt;=3),LOOKUP($A$3,Models!$D$7:$D$9,Models!$G$7:$G$9),IF(AND($U98&gt;=4,$U98&lt;=6),LOOKUP($A$3,Models!$D$7:$D$9,Models!$H$7:$H$9), IF(AND($U98&gt;=7,$U98&lt;=10),LOOKUP($A$3,Models!$D$7:$D$9,Models!$I$7:$I$9), IF($U98 &gt; 10,LOOKUP($A$3,Models!$D$7:$D$9,Models!$J$7:$J$9), 0))))), 0)</f>
        <v>0</v>
      </c>
      <c r="Y98" s="14">
        <f>IF($T98=Models!$E$11,IF($U98&lt;1,LOOKUP($A$3,Models!$D$7:$D$9,Models!$F$12:$F$14),IF(AND($U98&gt;=1,$U98&lt;=3),LOOKUP($A$3,Models!$D$7:$D$9,Models!$G$12:$G$14),IF(AND($U98&gt;=4,$U98&lt;=6),LOOKUP($A$3,Models!$D$7:$D$9,Models!$H$12:$H$14), IF(AND($U98&gt;=7,$U98&lt;=10),LOOKUP($A$3,Models!$D$7:$D$9,Models!$I$12:$I$14), IF($U98 &gt; 10,LOOKUP($A$3,Models!$D$7:$D$9,Models!$J$12:$J$14), 0))))), 0)</f>
        <v>0</v>
      </c>
      <c r="Z98" s="14">
        <f>IF($T98=Models!$E$16,IF($U98&lt;1,LOOKUP($A$3,Models!$D$7:$D$9,Models!$F$17:$F$19),IF(AND($U98&gt;=1,$U98&lt;=3),LOOKUP($A$3,Models!$D$7:$D$9,Models!$G$17:$G$19),IF(AND($U98&gt;=4,$U98&lt;=6),LOOKUP($A$3,Models!$D$7:$D$9,Models!$H$17:$H$19), IF(AND($U98&gt;=7,$U98&lt;=10),LOOKUP($A$3,Models!$D$7:$D$9,Models!$I$17:$I$19), IF($U98 &gt; 10,LOOKUP($A$3,Models!$D$7:$D$9,Models!$J$17:$J$19), 0))))), 0)</f>
        <v>0</v>
      </c>
      <c r="AA98" s="14">
        <f>IF($T98=Models!$E$21,IF($U98&lt;1,LOOKUP($A$3,Models!$D$7:$D$9,Models!$F$22:$F$24),IF(AND($U98&gt;=1,$U98&lt;=3),LOOKUP($A$3,Models!$D$7:$D$9,Models!$G$22:$G$24),IF(AND($U98&gt;=4,$U98&lt;=6),LOOKUP($A$3,Models!$D$7:$D$9,Models!$H$22:$H$24), IF(AND($U98&gt;=7,$U98&lt;=10),LOOKUP($A$3,Models!$D$7:$D$9,Models!$I$22:$I$24), IF($U98 &gt; 10,LOOKUP($A$3,Models!$D$7:$D$9,Models!$J$22:$J$24), 0))))), 0)</f>
        <v>0</v>
      </c>
      <c r="AB98" s="14">
        <f>IF($T98=Models!$E$26,IF($U98&lt;1,LOOKUP($A$3,Models!$D$7:$D$9,Models!$F$27:$F$29),IF(AND($U98&gt;=1,$U98&lt;=3),LOOKUP($A$3,Models!$D$7:$D$9,Models!$G$27:$G$29),IF(AND($U98&gt;=4,$U98&lt;=6),LOOKUP($A$3,Models!$D$7:$D$9,Models!$H$27:$H$29), IF(AND($U98&gt;=7,$U98&lt;=10),LOOKUP($A$3,Models!$D$7:$D$9,Models!$I$27:$I$29), IF($U98 &gt; 10,LOOKUP($A$3,Models!$D$7:$D$9,Models!$J$27:$J$29), 0))))), 0)</f>
        <v>0</v>
      </c>
      <c r="AC98" s="14">
        <f>IF($T98=Models!$E$31,IF($U98&lt;1,LOOKUP($A$3,Models!$D$7:$D$9,Models!$F$32:$F$34),IF(AND($U98&gt;=1,$U98&lt;=3),LOOKUP($A$3,Models!$D$7:$D$9,Models!$G$32:$G$34),IF(AND($U98&gt;=4,$U98&lt;=6),LOOKUP($A$3,Models!$D$7:$D$9,Models!$H$32:$H$34), IF(AND($U98&gt;=7,$U98&lt;=10),LOOKUP($A$3,Models!$D$7:$D$9,Models!$I$32:$I$34), IF($U98 &gt; 10,LOOKUP($A$3,Models!$D$7:$D$9,Models!$J$32:$J$34), 0))))), 0)</f>
        <v>0</v>
      </c>
      <c r="AD98" s="14">
        <f>IF($T98=Models!$E$39,IF($U98&lt;1,LOOKUP($A$3,Models!$D$7:$D$9,Models!$F$40:$F$42),IF(AND($U98&gt;=1,$U98&lt;=4),LOOKUP($A$3,Models!$D$7:$D$9,Models!$G$40:$G$42),IF(AND($U98&gt;=5,$U98&lt;=7),LOOKUP($A$3,Models!$D$7:$D$9,Models!$H$40:$H$42), IF($U98 &gt; 7,LOOKUP($A$3,Models!$D$7:$D$9,Models!$I$40:$I$42), 0)))), 0)</f>
        <v>0</v>
      </c>
      <c r="AE98" s="14">
        <f>IF($T98=Models!$E$44,IF($U98&lt;1,LOOKUP($A$3,Models!$D$7:$D$9,Models!$F$45:$F$47),IF(AND($U98&gt;=1,$U98&lt;=4),LOOKUP($A$3,Models!$D$7:$D$9,Models!$G$45:$G$47),IF(AND($U98&gt;=5,$U98&lt;=7),LOOKUP($A$3,Models!$D$7:$D$9,Models!$H$45:$H$47), IF($U98 &gt; 7,LOOKUP($A$3,Models!$D$7:$D$9,Models!$I$45:$I$47), 0)))), 0)</f>
        <v>0</v>
      </c>
      <c r="AF98" s="14">
        <f>IF($T98=Models!$E$49,IF($U98&lt;1,LOOKUP($A$3,Models!$D$7:$D$9,Models!$F$50:$F$52),IF(AND($U98&gt;=1,$U98&lt;=4),LOOKUP($A$3,Models!$D$7:$D$9,Models!$G$50:$G$52),IF(AND($U98&gt;=5,$U98&lt;=7),LOOKUP($A$3,Models!$D$7:$D$9,Models!$H$50:$H$52), IF($U98 &gt; 7,LOOKUP($A$3,Models!$D$7:$D$9,Models!$I$50:$I$52), 0)))), 0)</f>
        <v>0</v>
      </c>
      <c r="AG98" s="14">
        <f>IF($T98=Models!$E$54,IF($U98&lt;1,LOOKUP($A$3,Models!$D$7:$D$9,Models!$F$55:$F$57),IF(AND($U98&gt;=1,$U98&lt;=4),LOOKUP($A$3,Models!$D$7:$D$9,Models!$G$55:$G$57),IF(AND($U98&gt;=5,$U98&lt;=7),LOOKUP($A$3,Models!$D$7:$D$9,Models!$H$55:$H$57), IF($U98 &gt; 7,LOOKUP($A$3,Models!$D$7:$D$9,Models!$I$55:$I$57), 0)))), 0)</f>
        <v>0</v>
      </c>
      <c r="AH98" s="14">
        <f>IF($T98=Models!$E$59,IF($U98&lt;1,LOOKUP($A$3,Models!$D$7:$D$9,Models!$F$60:$F$62),IF(AND($U98&gt;=1,$U98&lt;=4),LOOKUP($A$3,Models!$D$7:$D$9,Models!$G$60:$G$62),IF(AND($U98&gt;=5,$U98&lt;=7),LOOKUP($A$3,Models!$D$7:$D$9,Models!$H$60:$H$62), IF($U98 &gt; 7,LOOKUP($A$3,Models!$D$7:$D$9,Models!$I$60:$I$62), 0)))), 0)</f>
        <v>0</v>
      </c>
    </row>
    <row r="99" spans="16:34">
      <c r="P99" s="6" t="e">
        <f ca="1">IF(LOOKUP(Beds!A132, Models!$A$4:$A$105, Models!$B$4:$B$105) = "QUEBEC 2", " ", IF(LOOKUP(Beds!A132, Models!$A$4:$A$105, Models!$B$4:$B$105) = "QUEBEC", " ", IF(Beds!B132 = 0, 0, YEAR(NOW())-IF(VALUE(LEFT(Beds!B132,2))&gt;80,CONCATENATE(19,LEFT(Beds!B132,2)),CONCATENATE(20,LEFT(Beds!B132,2))))))</f>
        <v>#N/A</v>
      </c>
      <c r="S99" s="7" t="str">
        <f>LEFT(Beds!A130,4)</f>
        <v/>
      </c>
      <c r="T99" t="str">
        <f>IF(S99 = "", " ", LOOKUP(S99,Models!$A$4:$A$99,Models!$B$4:$B$99))</f>
        <v xml:space="preserve"> </v>
      </c>
      <c r="U99" t="str">
        <f>Beds!C130</f>
        <v/>
      </c>
      <c r="W99">
        <f t="shared" si="1"/>
        <v>0</v>
      </c>
      <c r="X99" s="14">
        <f>IF($T99=Models!$E$6,IF($U99&lt;1,LOOKUP($A$3,Models!$D$7:$D$9,Models!$F$7:$F$9),IF(AND($U99&gt;=1,$U99&lt;=3),LOOKUP($A$3,Models!$D$7:$D$9,Models!$G$7:$G$9),IF(AND($U99&gt;=4,$U99&lt;=6),LOOKUP($A$3,Models!$D$7:$D$9,Models!$H$7:$H$9), IF(AND($U99&gt;=7,$U99&lt;=10),LOOKUP($A$3,Models!$D$7:$D$9,Models!$I$7:$I$9), IF($U99 &gt; 10,LOOKUP($A$3,Models!$D$7:$D$9,Models!$J$7:$J$9), 0))))), 0)</f>
        <v>0</v>
      </c>
      <c r="Y99" s="14">
        <f>IF($T99=Models!$E$11,IF($U99&lt;1,LOOKUP($A$3,Models!$D$7:$D$9,Models!$F$12:$F$14),IF(AND($U99&gt;=1,$U99&lt;=3),LOOKUP($A$3,Models!$D$7:$D$9,Models!$G$12:$G$14),IF(AND($U99&gt;=4,$U99&lt;=6),LOOKUP($A$3,Models!$D$7:$D$9,Models!$H$12:$H$14), IF(AND($U99&gt;=7,$U99&lt;=10),LOOKUP($A$3,Models!$D$7:$D$9,Models!$I$12:$I$14), IF($U99 &gt; 10,LOOKUP($A$3,Models!$D$7:$D$9,Models!$J$12:$J$14), 0))))), 0)</f>
        <v>0</v>
      </c>
      <c r="Z99" s="14">
        <f>IF($T99=Models!$E$16,IF($U99&lt;1,LOOKUP($A$3,Models!$D$7:$D$9,Models!$F$17:$F$19),IF(AND($U99&gt;=1,$U99&lt;=3),LOOKUP($A$3,Models!$D$7:$D$9,Models!$G$17:$G$19),IF(AND($U99&gt;=4,$U99&lt;=6),LOOKUP($A$3,Models!$D$7:$D$9,Models!$H$17:$H$19), IF(AND($U99&gt;=7,$U99&lt;=10),LOOKUP($A$3,Models!$D$7:$D$9,Models!$I$17:$I$19), IF($U99 &gt; 10,LOOKUP($A$3,Models!$D$7:$D$9,Models!$J$17:$J$19), 0))))), 0)</f>
        <v>0</v>
      </c>
      <c r="AA99" s="14">
        <f>IF($T99=Models!$E$21,IF($U99&lt;1,LOOKUP($A$3,Models!$D$7:$D$9,Models!$F$22:$F$24),IF(AND($U99&gt;=1,$U99&lt;=3),LOOKUP($A$3,Models!$D$7:$D$9,Models!$G$22:$G$24),IF(AND($U99&gt;=4,$U99&lt;=6),LOOKUP($A$3,Models!$D$7:$D$9,Models!$H$22:$H$24), IF(AND($U99&gt;=7,$U99&lt;=10),LOOKUP($A$3,Models!$D$7:$D$9,Models!$I$22:$I$24), IF($U99 &gt; 10,LOOKUP($A$3,Models!$D$7:$D$9,Models!$J$22:$J$24), 0))))), 0)</f>
        <v>0</v>
      </c>
      <c r="AB99" s="14">
        <f>IF($T99=Models!$E$26,IF($U99&lt;1,LOOKUP($A$3,Models!$D$7:$D$9,Models!$F$27:$F$29),IF(AND($U99&gt;=1,$U99&lt;=3),LOOKUP($A$3,Models!$D$7:$D$9,Models!$G$27:$G$29),IF(AND($U99&gt;=4,$U99&lt;=6),LOOKUP($A$3,Models!$D$7:$D$9,Models!$H$27:$H$29), IF(AND($U99&gt;=7,$U99&lt;=10),LOOKUP($A$3,Models!$D$7:$D$9,Models!$I$27:$I$29), IF($U99 &gt; 10,LOOKUP($A$3,Models!$D$7:$D$9,Models!$J$27:$J$29), 0))))), 0)</f>
        <v>0</v>
      </c>
      <c r="AC99" s="14">
        <f>IF($T99=Models!$E$31,IF($U99&lt;1,LOOKUP($A$3,Models!$D$7:$D$9,Models!$F$32:$F$34),IF(AND($U99&gt;=1,$U99&lt;=3),LOOKUP($A$3,Models!$D$7:$D$9,Models!$G$32:$G$34),IF(AND($U99&gt;=4,$U99&lt;=6),LOOKUP($A$3,Models!$D$7:$D$9,Models!$H$32:$H$34), IF(AND($U99&gt;=7,$U99&lt;=10),LOOKUP($A$3,Models!$D$7:$D$9,Models!$I$32:$I$34), IF($U99 &gt; 10,LOOKUP($A$3,Models!$D$7:$D$9,Models!$J$32:$J$34), 0))))), 0)</f>
        <v>0</v>
      </c>
      <c r="AD99" s="14">
        <f>IF($T99=Models!$E$39,IF($U99&lt;1,LOOKUP($A$3,Models!$D$7:$D$9,Models!$F$40:$F$42),IF(AND($U99&gt;=1,$U99&lt;=4),LOOKUP($A$3,Models!$D$7:$D$9,Models!$G$40:$G$42),IF(AND($U99&gt;=5,$U99&lt;=7),LOOKUP($A$3,Models!$D$7:$D$9,Models!$H$40:$H$42), IF($U99 &gt; 7,LOOKUP($A$3,Models!$D$7:$D$9,Models!$I$40:$I$42), 0)))), 0)</f>
        <v>0</v>
      </c>
      <c r="AE99" s="14">
        <f>IF($T99=Models!$E$44,IF($U99&lt;1,LOOKUP($A$3,Models!$D$7:$D$9,Models!$F$45:$F$47),IF(AND($U99&gt;=1,$U99&lt;=4),LOOKUP($A$3,Models!$D$7:$D$9,Models!$G$45:$G$47),IF(AND($U99&gt;=5,$U99&lt;=7),LOOKUP($A$3,Models!$D$7:$D$9,Models!$H$45:$H$47), IF($U99 &gt; 7,LOOKUP($A$3,Models!$D$7:$D$9,Models!$I$45:$I$47), 0)))), 0)</f>
        <v>0</v>
      </c>
      <c r="AF99" s="14">
        <f>IF($T99=Models!$E$49,IF($U99&lt;1,LOOKUP($A$3,Models!$D$7:$D$9,Models!$F$50:$F$52),IF(AND($U99&gt;=1,$U99&lt;=4),LOOKUP($A$3,Models!$D$7:$D$9,Models!$G$50:$G$52),IF(AND($U99&gt;=5,$U99&lt;=7),LOOKUP($A$3,Models!$D$7:$D$9,Models!$H$50:$H$52), IF($U99 &gt; 7,LOOKUP($A$3,Models!$D$7:$D$9,Models!$I$50:$I$52), 0)))), 0)</f>
        <v>0</v>
      </c>
      <c r="AG99" s="14">
        <f>IF($T99=Models!$E$54,IF($U99&lt;1,LOOKUP($A$3,Models!$D$7:$D$9,Models!$F$55:$F$57),IF(AND($U99&gt;=1,$U99&lt;=4),LOOKUP($A$3,Models!$D$7:$D$9,Models!$G$55:$G$57),IF(AND($U99&gt;=5,$U99&lt;=7),LOOKUP($A$3,Models!$D$7:$D$9,Models!$H$55:$H$57), IF($U99 &gt; 7,LOOKUP($A$3,Models!$D$7:$D$9,Models!$I$55:$I$57), 0)))), 0)</f>
        <v>0</v>
      </c>
      <c r="AH99" s="14">
        <f>IF($T99=Models!$E$59,IF($U99&lt;1,LOOKUP($A$3,Models!$D$7:$D$9,Models!$F$60:$F$62),IF(AND($U99&gt;=1,$U99&lt;=4),LOOKUP($A$3,Models!$D$7:$D$9,Models!$G$60:$G$62),IF(AND($U99&gt;=5,$U99&lt;=7),LOOKUP($A$3,Models!$D$7:$D$9,Models!$H$60:$H$62), IF($U99 &gt; 7,LOOKUP($A$3,Models!$D$7:$D$9,Models!$I$60:$I$62), 0)))), 0)</f>
        <v>0</v>
      </c>
    </row>
    <row r="100" spans="16:34">
      <c r="P100" s="6" t="e">
        <f ca="1">IF(LOOKUP(Beds!A133, Models!$A$4:$A$105, Models!$B$4:$B$105) = "QUEBEC 2", " ", IF(LOOKUP(Beds!A133, Models!$A$4:$A$105, Models!$B$4:$B$105) = "QUEBEC", " ", IF(Beds!B133 = 0, 0, YEAR(NOW())-IF(VALUE(LEFT(Beds!B133,2))&gt;80,CONCATENATE(19,LEFT(Beds!B133,2)),CONCATENATE(20,LEFT(Beds!B133,2))))))</f>
        <v>#N/A</v>
      </c>
      <c r="S100" s="7" t="str">
        <f>LEFT(Beds!A131,4)</f>
        <v/>
      </c>
      <c r="T100" t="str">
        <f>IF(S100 = "", " ", LOOKUP(S100,Models!$A$4:$A$99,Models!$B$4:$B$99))</f>
        <v xml:space="preserve"> </v>
      </c>
      <c r="U100" t="str">
        <f>Beds!C131</f>
        <v/>
      </c>
      <c r="W100">
        <f t="shared" si="1"/>
        <v>0</v>
      </c>
      <c r="X100" s="14">
        <f>IF($T100=Models!$E$6,IF($U100&lt;1,LOOKUP($A$3,Models!$D$7:$D$9,Models!$F$7:$F$9),IF(AND($U100&gt;=1,$U100&lt;=3),LOOKUP($A$3,Models!$D$7:$D$9,Models!$G$7:$G$9),IF(AND($U100&gt;=4,$U100&lt;=6),LOOKUP($A$3,Models!$D$7:$D$9,Models!$H$7:$H$9), IF(AND($U100&gt;=7,$U100&lt;=10),LOOKUP($A$3,Models!$D$7:$D$9,Models!$I$7:$I$9), IF($U100 &gt; 10,LOOKUP($A$3,Models!$D$7:$D$9,Models!$J$7:$J$9), 0))))), 0)</f>
        <v>0</v>
      </c>
      <c r="Y100" s="14">
        <f>IF($T100=Models!$E$11,IF($U100&lt;1,LOOKUP($A$3,Models!$D$7:$D$9,Models!$F$12:$F$14),IF(AND($U100&gt;=1,$U100&lt;=3),LOOKUP($A$3,Models!$D$7:$D$9,Models!$G$12:$G$14),IF(AND($U100&gt;=4,$U100&lt;=6),LOOKUP($A$3,Models!$D$7:$D$9,Models!$H$12:$H$14), IF(AND($U100&gt;=7,$U100&lt;=10),LOOKUP($A$3,Models!$D$7:$D$9,Models!$I$12:$I$14), IF($U100 &gt; 10,LOOKUP($A$3,Models!$D$7:$D$9,Models!$J$12:$J$14), 0))))), 0)</f>
        <v>0</v>
      </c>
      <c r="Z100" s="14">
        <f>IF($T100=Models!$E$16,IF($U100&lt;1,LOOKUP($A$3,Models!$D$7:$D$9,Models!$F$17:$F$19),IF(AND($U100&gt;=1,$U100&lt;=3),LOOKUP($A$3,Models!$D$7:$D$9,Models!$G$17:$G$19),IF(AND($U100&gt;=4,$U100&lt;=6),LOOKUP($A$3,Models!$D$7:$D$9,Models!$H$17:$H$19), IF(AND($U100&gt;=7,$U100&lt;=10),LOOKUP($A$3,Models!$D$7:$D$9,Models!$I$17:$I$19), IF($U100 &gt; 10,LOOKUP($A$3,Models!$D$7:$D$9,Models!$J$17:$J$19), 0))))), 0)</f>
        <v>0</v>
      </c>
      <c r="AA100" s="14">
        <f>IF($T100=Models!$E$21,IF($U100&lt;1,LOOKUP($A$3,Models!$D$7:$D$9,Models!$F$22:$F$24),IF(AND($U100&gt;=1,$U100&lt;=3),LOOKUP($A$3,Models!$D$7:$D$9,Models!$G$22:$G$24),IF(AND($U100&gt;=4,$U100&lt;=6),LOOKUP($A$3,Models!$D$7:$D$9,Models!$H$22:$H$24), IF(AND($U100&gt;=7,$U100&lt;=10),LOOKUP($A$3,Models!$D$7:$D$9,Models!$I$22:$I$24), IF($U100 &gt; 10,LOOKUP($A$3,Models!$D$7:$D$9,Models!$J$22:$J$24), 0))))), 0)</f>
        <v>0</v>
      </c>
      <c r="AB100" s="14">
        <f>IF($T100=Models!$E$26,IF($U100&lt;1,LOOKUP($A$3,Models!$D$7:$D$9,Models!$F$27:$F$29),IF(AND($U100&gt;=1,$U100&lt;=3),LOOKUP($A$3,Models!$D$7:$D$9,Models!$G$27:$G$29),IF(AND($U100&gt;=4,$U100&lt;=6),LOOKUP($A$3,Models!$D$7:$D$9,Models!$H$27:$H$29), IF(AND($U100&gt;=7,$U100&lt;=10),LOOKUP($A$3,Models!$D$7:$D$9,Models!$I$27:$I$29), IF($U100 &gt; 10,LOOKUP($A$3,Models!$D$7:$D$9,Models!$J$27:$J$29), 0))))), 0)</f>
        <v>0</v>
      </c>
      <c r="AC100" s="14">
        <f>IF($T100=Models!$E$31,IF($U100&lt;1,LOOKUP($A$3,Models!$D$7:$D$9,Models!$F$32:$F$34),IF(AND($U100&gt;=1,$U100&lt;=3),LOOKUP($A$3,Models!$D$7:$D$9,Models!$G$32:$G$34),IF(AND($U100&gt;=4,$U100&lt;=6),LOOKUP($A$3,Models!$D$7:$D$9,Models!$H$32:$H$34), IF(AND($U100&gt;=7,$U100&lt;=10),LOOKUP($A$3,Models!$D$7:$D$9,Models!$I$32:$I$34), IF($U100 &gt; 10,LOOKUP($A$3,Models!$D$7:$D$9,Models!$J$32:$J$34), 0))))), 0)</f>
        <v>0</v>
      </c>
      <c r="AD100" s="14">
        <f>IF($T100=Models!$E$39,IF($U100&lt;1,LOOKUP($A$3,Models!$D$7:$D$9,Models!$F$40:$F$42),IF(AND($U100&gt;=1,$U100&lt;=4),LOOKUP($A$3,Models!$D$7:$D$9,Models!$G$40:$G$42),IF(AND($U100&gt;=5,$U100&lt;=7),LOOKUP($A$3,Models!$D$7:$D$9,Models!$H$40:$H$42), IF($U100 &gt; 7,LOOKUP($A$3,Models!$D$7:$D$9,Models!$I$40:$I$42), 0)))), 0)</f>
        <v>0</v>
      </c>
      <c r="AE100" s="14">
        <f>IF($T100=Models!$E$44,IF($U100&lt;1,LOOKUP($A$3,Models!$D$7:$D$9,Models!$F$45:$F$47),IF(AND($U100&gt;=1,$U100&lt;=4),LOOKUP($A$3,Models!$D$7:$D$9,Models!$G$45:$G$47),IF(AND($U100&gt;=5,$U100&lt;=7),LOOKUP($A$3,Models!$D$7:$D$9,Models!$H$45:$H$47), IF($U100 &gt; 7,LOOKUP($A$3,Models!$D$7:$D$9,Models!$I$45:$I$47), 0)))), 0)</f>
        <v>0</v>
      </c>
      <c r="AF100" s="14">
        <f>IF($T100=Models!$E$49,IF($U100&lt;1,LOOKUP($A$3,Models!$D$7:$D$9,Models!$F$50:$F$52),IF(AND($U100&gt;=1,$U100&lt;=4),LOOKUP($A$3,Models!$D$7:$D$9,Models!$G$50:$G$52),IF(AND($U100&gt;=5,$U100&lt;=7),LOOKUP($A$3,Models!$D$7:$D$9,Models!$H$50:$H$52), IF($U100 &gt; 7,LOOKUP($A$3,Models!$D$7:$D$9,Models!$I$50:$I$52), 0)))), 0)</f>
        <v>0</v>
      </c>
      <c r="AG100" s="14">
        <f>IF($T100=Models!$E$54,IF($U100&lt;1,LOOKUP($A$3,Models!$D$7:$D$9,Models!$F$55:$F$57),IF(AND($U100&gt;=1,$U100&lt;=4),LOOKUP($A$3,Models!$D$7:$D$9,Models!$G$55:$G$57),IF(AND($U100&gt;=5,$U100&lt;=7),LOOKUP($A$3,Models!$D$7:$D$9,Models!$H$55:$H$57), IF($U100 &gt; 7,LOOKUP($A$3,Models!$D$7:$D$9,Models!$I$55:$I$57), 0)))), 0)</f>
        <v>0</v>
      </c>
      <c r="AH100" s="14">
        <f>IF($T100=Models!$E$59,IF($U100&lt;1,LOOKUP($A$3,Models!$D$7:$D$9,Models!$F$60:$F$62),IF(AND($U100&gt;=1,$U100&lt;=4),LOOKUP($A$3,Models!$D$7:$D$9,Models!$G$60:$G$62),IF(AND($U100&gt;=5,$U100&lt;=7),LOOKUP($A$3,Models!$D$7:$D$9,Models!$H$60:$H$62), IF($U100 &gt; 7,LOOKUP($A$3,Models!$D$7:$D$9,Models!$I$60:$I$62), 0)))), 0)</f>
        <v>0</v>
      </c>
    </row>
    <row r="101" spans="16:34">
      <c r="P101" s="6" t="e">
        <f ca="1">IF(LOOKUP(Beds!A134, Models!$A$4:$A$105, Models!$B$4:$B$105) = "QUEBEC 2", " ", IF(LOOKUP(Beds!A134, Models!$A$4:$A$105, Models!$B$4:$B$105) = "QUEBEC", " ", IF(Beds!B134 = 0, 0, YEAR(NOW())-IF(VALUE(LEFT(Beds!B134,2))&gt;80,CONCATENATE(19,LEFT(Beds!B134,2)),CONCATENATE(20,LEFT(Beds!B134,2))))))</f>
        <v>#N/A</v>
      </c>
      <c r="S101" s="7" t="str">
        <f>LEFT(Beds!A132,4)</f>
        <v/>
      </c>
      <c r="T101" t="str">
        <f>IF(S101 = "", " ", LOOKUP(S101,Models!$A$4:$A$99,Models!$B$4:$B$99))</f>
        <v xml:space="preserve"> </v>
      </c>
      <c r="U101" t="str">
        <f>Beds!C132</f>
        <v/>
      </c>
      <c r="W101">
        <f t="shared" si="1"/>
        <v>0</v>
      </c>
      <c r="X101" s="14">
        <f>IF($T101=Models!$E$6,IF($U101&lt;1,LOOKUP($A$3,Models!$D$7:$D$9,Models!$F$7:$F$9),IF(AND($U101&gt;=1,$U101&lt;=3),LOOKUP($A$3,Models!$D$7:$D$9,Models!$G$7:$G$9),IF(AND($U101&gt;=4,$U101&lt;=6),LOOKUP($A$3,Models!$D$7:$D$9,Models!$H$7:$H$9), IF(AND($U101&gt;=7,$U101&lt;=10),LOOKUP($A$3,Models!$D$7:$D$9,Models!$I$7:$I$9), IF($U101 &gt; 10,LOOKUP($A$3,Models!$D$7:$D$9,Models!$J$7:$J$9), 0))))), 0)</f>
        <v>0</v>
      </c>
      <c r="Y101" s="14">
        <f>IF($T101=Models!$E$11,IF($U101&lt;1,LOOKUP($A$3,Models!$D$7:$D$9,Models!$F$12:$F$14),IF(AND($U101&gt;=1,$U101&lt;=3),LOOKUP($A$3,Models!$D$7:$D$9,Models!$G$12:$G$14),IF(AND($U101&gt;=4,$U101&lt;=6),LOOKUP($A$3,Models!$D$7:$D$9,Models!$H$12:$H$14), IF(AND($U101&gt;=7,$U101&lt;=10),LOOKUP($A$3,Models!$D$7:$D$9,Models!$I$12:$I$14), IF($U101 &gt; 10,LOOKUP($A$3,Models!$D$7:$D$9,Models!$J$12:$J$14), 0))))), 0)</f>
        <v>0</v>
      </c>
      <c r="Z101" s="14">
        <f>IF($T101=Models!$E$16,IF($U101&lt;1,LOOKUP($A$3,Models!$D$7:$D$9,Models!$F$17:$F$19),IF(AND($U101&gt;=1,$U101&lt;=3),LOOKUP($A$3,Models!$D$7:$D$9,Models!$G$17:$G$19),IF(AND($U101&gt;=4,$U101&lt;=6),LOOKUP($A$3,Models!$D$7:$D$9,Models!$H$17:$H$19), IF(AND($U101&gt;=7,$U101&lt;=10),LOOKUP($A$3,Models!$D$7:$D$9,Models!$I$17:$I$19), IF($U101 &gt; 10,LOOKUP($A$3,Models!$D$7:$D$9,Models!$J$17:$J$19), 0))))), 0)</f>
        <v>0</v>
      </c>
      <c r="AA101" s="14">
        <f>IF($T101=Models!$E$21,IF($U101&lt;1,LOOKUP($A$3,Models!$D$7:$D$9,Models!$F$22:$F$24),IF(AND($U101&gt;=1,$U101&lt;=3),LOOKUP($A$3,Models!$D$7:$D$9,Models!$G$22:$G$24),IF(AND($U101&gt;=4,$U101&lt;=6),LOOKUP($A$3,Models!$D$7:$D$9,Models!$H$22:$H$24), IF(AND($U101&gt;=7,$U101&lt;=10),LOOKUP($A$3,Models!$D$7:$D$9,Models!$I$22:$I$24), IF($U101 &gt; 10,LOOKUP($A$3,Models!$D$7:$D$9,Models!$J$22:$J$24), 0))))), 0)</f>
        <v>0</v>
      </c>
      <c r="AB101" s="14">
        <f>IF($T101=Models!$E$26,IF($U101&lt;1,LOOKUP($A$3,Models!$D$7:$D$9,Models!$F$27:$F$29),IF(AND($U101&gt;=1,$U101&lt;=3),LOOKUP($A$3,Models!$D$7:$D$9,Models!$G$27:$G$29),IF(AND($U101&gt;=4,$U101&lt;=6),LOOKUP($A$3,Models!$D$7:$D$9,Models!$H$27:$H$29), IF(AND($U101&gt;=7,$U101&lt;=10),LOOKUP($A$3,Models!$D$7:$D$9,Models!$I$27:$I$29), IF($U101 &gt; 10,LOOKUP($A$3,Models!$D$7:$D$9,Models!$J$27:$J$29), 0))))), 0)</f>
        <v>0</v>
      </c>
      <c r="AC101" s="14">
        <f>IF($T101=Models!$E$31,IF($U101&lt;1,LOOKUP($A$3,Models!$D$7:$D$9,Models!$F$32:$F$34),IF(AND($U101&gt;=1,$U101&lt;=3),LOOKUP($A$3,Models!$D$7:$D$9,Models!$G$32:$G$34),IF(AND($U101&gt;=4,$U101&lt;=6),LOOKUP($A$3,Models!$D$7:$D$9,Models!$H$32:$H$34), IF(AND($U101&gt;=7,$U101&lt;=10),LOOKUP($A$3,Models!$D$7:$D$9,Models!$I$32:$I$34), IF($U101 &gt; 10,LOOKUP($A$3,Models!$D$7:$D$9,Models!$J$32:$J$34), 0))))), 0)</f>
        <v>0</v>
      </c>
      <c r="AD101" s="14">
        <f>IF($T101=Models!$E$39,IF($U101&lt;1,LOOKUP($A$3,Models!$D$7:$D$9,Models!$F$40:$F$42),IF(AND($U101&gt;=1,$U101&lt;=4),LOOKUP($A$3,Models!$D$7:$D$9,Models!$G$40:$G$42),IF(AND($U101&gt;=5,$U101&lt;=7),LOOKUP($A$3,Models!$D$7:$D$9,Models!$H$40:$H$42), IF($U101 &gt; 7,LOOKUP($A$3,Models!$D$7:$D$9,Models!$I$40:$I$42), 0)))), 0)</f>
        <v>0</v>
      </c>
      <c r="AE101" s="14">
        <f>IF($T101=Models!$E$44,IF($U101&lt;1,LOOKUP($A$3,Models!$D$7:$D$9,Models!$F$45:$F$47),IF(AND($U101&gt;=1,$U101&lt;=4),LOOKUP($A$3,Models!$D$7:$D$9,Models!$G$45:$G$47),IF(AND($U101&gt;=5,$U101&lt;=7),LOOKUP($A$3,Models!$D$7:$D$9,Models!$H$45:$H$47), IF($U101 &gt; 7,LOOKUP($A$3,Models!$D$7:$D$9,Models!$I$45:$I$47), 0)))), 0)</f>
        <v>0</v>
      </c>
      <c r="AF101" s="14">
        <f>IF($T101=Models!$E$49,IF($U101&lt;1,LOOKUP($A$3,Models!$D$7:$D$9,Models!$F$50:$F$52),IF(AND($U101&gt;=1,$U101&lt;=4),LOOKUP($A$3,Models!$D$7:$D$9,Models!$G$50:$G$52),IF(AND($U101&gt;=5,$U101&lt;=7),LOOKUP($A$3,Models!$D$7:$D$9,Models!$H$50:$H$52), IF($U101 &gt; 7,LOOKUP($A$3,Models!$D$7:$D$9,Models!$I$50:$I$52), 0)))), 0)</f>
        <v>0</v>
      </c>
      <c r="AG101" s="14">
        <f>IF($T101=Models!$E$54,IF($U101&lt;1,LOOKUP($A$3,Models!$D$7:$D$9,Models!$F$55:$F$57),IF(AND($U101&gt;=1,$U101&lt;=4),LOOKUP($A$3,Models!$D$7:$D$9,Models!$G$55:$G$57),IF(AND($U101&gt;=5,$U101&lt;=7),LOOKUP($A$3,Models!$D$7:$D$9,Models!$H$55:$H$57), IF($U101 &gt; 7,LOOKUP($A$3,Models!$D$7:$D$9,Models!$I$55:$I$57), 0)))), 0)</f>
        <v>0</v>
      </c>
      <c r="AH101" s="14">
        <f>IF($T101=Models!$E$59,IF($U101&lt;1,LOOKUP($A$3,Models!$D$7:$D$9,Models!$F$60:$F$62),IF(AND($U101&gt;=1,$U101&lt;=4),LOOKUP($A$3,Models!$D$7:$D$9,Models!$G$60:$G$62),IF(AND($U101&gt;=5,$U101&lt;=7),LOOKUP($A$3,Models!$D$7:$D$9,Models!$H$60:$H$62), IF($U101 &gt; 7,LOOKUP($A$3,Models!$D$7:$D$9,Models!$I$60:$I$62), 0)))), 0)</f>
        <v>0</v>
      </c>
    </row>
    <row r="102" spans="16:34">
      <c r="P102" s="6" t="e">
        <f ca="1">IF(LOOKUP(Beds!A135, Models!$A$4:$A$105, Models!$B$4:$B$105) = "QUEBEC 2", " ", IF(LOOKUP(Beds!A135, Models!$A$4:$A$105, Models!$B$4:$B$105) = "QUEBEC", " ", IF(Beds!B135 = 0, 0, YEAR(NOW())-IF(VALUE(LEFT(Beds!B135,2))&gt;80,CONCATENATE(19,LEFT(Beds!B135,2)),CONCATENATE(20,LEFT(Beds!B135,2))))))</f>
        <v>#N/A</v>
      </c>
      <c r="S102" s="7" t="str">
        <f>LEFT(Beds!A133,4)</f>
        <v/>
      </c>
      <c r="T102" t="str">
        <f>IF(S102 = "", " ", LOOKUP(S102,Models!$A$4:$A$99,Models!$B$4:$B$99))</f>
        <v xml:space="preserve"> </v>
      </c>
      <c r="U102" t="str">
        <f>Beds!C133</f>
        <v/>
      </c>
      <c r="W102">
        <f t="shared" si="1"/>
        <v>0</v>
      </c>
      <c r="X102" s="14">
        <f>IF($T102=Models!$E$6,IF($U102&lt;1,LOOKUP($A$3,Models!$D$7:$D$9,Models!$F$7:$F$9),IF(AND($U102&gt;=1,$U102&lt;=3),LOOKUP($A$3,Models!$D$7:$D$9,Models!$G$7:$G$9),IF(AND($U102&gt;=4,$U102&lt;=6),LOOKUP($A$3,Models!$D$7:$D$9,Models!$H$7:$H$9), IF(AND($U102&gt;=7,$U102&lt;=10),LOOKUP($A$3,Models!$D$7:$D$9,Models!$I$7:$I$9), IF($U102 &gt; 10,LOOKUP($A$3,Models!$D$7:$D$9,Models!$J$7:$J$9), 0))))), 0)</f>
        <v>0</v>
      </c>
      <c r="Y102" s="14">
        <f>IF($T102=Models!$E$11,IF($U102&lt;1,LOOKUP($A$3,Models!$D$7:$D$9,Models!$F$12:$F$14),IF(AND($U102&gt;=1,$U102&lt;=3),LOOKUP($A$3,Models!$D$7:$D$9,Models!$G$12:$G$14),IF(AND($U102&gt;=4,$U102&lt;=6),LOOKUP($A$3,Models!$D$7:$D$9,Models!$H$12:$H$14), IF(AND($U102&gt;=7,$U102&lt;=10),LOOKUP($A$3,Models!$D$7:$D$9,Models!$I$12:$I$14), IF($U102 &gt; 10,LOOKUP($A$3,Models!$D$7:$D$9,Models!$J$12:$J$14), 0))))), 0)</f>
        <v>0</v>
      </c>
      <c r="Z102" s="14">
        <f>IF($T102=Models!$E$16,IF($U102&lt;1,LOOKUP($A$3,Models!$D$7:$D$9,Models!$F$17:$F$19),IF(AND($U102&gt;=1,$U102&lt;=3),LOOKUP($A$3,Models!$D$7:$D$9,Models!$G$17:$G$19),IF(AND($U102&gt;=4,$U102&lt;=6),LOOKUP($A$3,Models!$D$7:$D$9,Models!$H$17:$H$19), IF(AND($U102&gt;=7,$U102&lt;=10),LOOKUP($A$3,Models!$D$7:$D$9,Models!$I$17:$I$19), IF($U102 &gt; 10,LOOKUP($A$3,Models!$D$7:$D$9,Models!$J$17:$J$19), 0))))), 0)</f>
        <v>0</v>
      </c>
      <c r="AA102" s="14">
        <f>IF($T102=Models!$E$21,IF($U102&lt;1,LOOKUP($A$3,Models!$D$7:$D$9,Models!$F$22:$F$24),IF(AND($U102&gt;=1,$U102&lt;=3),LOOKUP($A$3,Models!$D$7:$D$9,Models!$G$22:$G$24),IF(AND($U102&gt;=4,$U102&lt;=6),LOOKUP($A$3,Models!$D$7:$D$9,Models!$H$22:$H$24), IF(AND($U102&gt;=7,$U102&lt;=10),LOOKUP($A$3,Models!$D$7:$D$9,Models!$I$22:$I$24), IF($U102 &gt; 10,LOOKUP($A$3,Models!$D$7:$D$9,Models!$J$22:$J$24), 0))))), 0)</f>
        <v>0</v>
      </c>
      <c r="AB102" s="14">
        <f>IF($T102=Models!$E$26,IF($U102&lt;1,LOOKUP($A$3,Models!$D$7:$D$9,Models!$F$27:$F$29),IF(AND($U102&gt;=1,$U102&lt;=3),LOOKUP($A$3,Models!$D$7:$D$9,Models!$G$27:$G$29),IF(AND($U102&gt;=4,$U102&lt;=6),LOOKUP($A$3,Models!$D$7:$D$9,Models!$H$27:$H$29), IF(AND($U102&gt;=7,$U102&lt;=10),LOOKUP($A$3,Models!$D$7:$D$9,Models!$I$27:$I$29), IF($U102 &gt; 10,LOOKUP($A$3,Models!$D$7:$D$9,Models!$J$27:$J$29), 0))))), 0)</f>
        <v>0</v>
      </c>
      <c r="AC102" s="14">
        <f>IF($T102=Models!$E$31,IF($U102&lt;1,LOOKUP($A$3,Models!$D$7:$D$9,Models!$F$32:$F$34),IF(AND($U102&gt;=1,$U102&lt;=3),LOOKUP($A$3,Models!$D$7:$D$9,Models!$G$32:$G$34),IF(AND($U102&gt;=4,$U102&lt;=6),LOOKUP($A$3,Models!$D$7:$D$9,Models!$H$32:$H$34), IF(AND($U102&gt;=7,$U102&lt;=10),LOOKUP($A$3,Models!$D$7:$D$9,Models!$I$32:$I$34), IF($U102 &gt; 10,LOOKUP($A$3,Models!$D$7:$D$9,Models!$J$32:$J$34), 0))))), 0)</f>
        <v>0</v>
      </c>
      <c r="AD102" s="14">
        <f>IF($T102=Models!$E$39,IF($U102&lt;1,LOOKUP($A$3,Models!$D$7:$D$9,Models!$F$40:$F$42),IF(AND($U102&gt;=1,$U102&lt;=4),LOOKUP($A$3,Models!$D$7:$D$9,Models!$G$40:$G$42),IF(AND($U102&gt;=5,$U102&lt;=7),LOOKUP($A$3,Models!$D$7:$D$9,Models!$H$40:$H$42), IF($U102 &gt; 7,LOOKUP($A$3,Models!$D$7:$D$9,Models!$I$40:$I$42), 0)))), 0)</f>
        <v>0</v>
      </c>
      <c r="AE102" s="14">
        <f>IF($T102=Models!$E$44,IF($U102&lt;1,LOOKUP($A$3,Models!$D$7:$D$9,Models!$F$45:$F$47),IF(AND($U102&gt;=1,$U102&lt;=4),LOOKUP($A$3,Models!$D$7:$D$9,Models!$G$45:$G$47),IF(AND($U102&gt;=5,$U102&lt;=7),LOOKUP($A$3,Models!$D$7:$D$9,Models!$H$45:$H$47), IF($U102 &gt; 7,LOOKUP($A$3,Models!$D$7:$D$9,Models!$I$45:$I$47), 0)))), 0)</f>
        <v>0</v>
      </c>
      <c r="AF102" s="14">
        <f>IF($T102=Models!$E$49,IF($U102&lt;1,LOOKUP($A$3,Models!$D$7:$D$9,Models!$F$50:$F$52),IF(AND($U102&gt;=1,$U102&lt;=4),LOOKUP($A$3,Models!$D$7:$D$9,Models!$G$50:$G$52),IF(AND($U102&gt;=5,$U102&lt;=7),LOOKUP($A$3,Models!$D$7:$D$9,Models!$H$50:$H$52), IF($U102 &gt; 7,LOOKUP($A$3,Models!$D$7:$D$9,Models!$I$50:$I$52), 0)))), 0)</f>
        <v>0</v>
      </c>
      <c r="AG102" s="14">
        <f>IF($T102=Models!$E$54,IF($U102&lt;1,LOOKUP($A$3,Models!$D$7:$D$9,Models!$F$55:$F$57),IF(AND($U102&gt;=1,$U102&lt;=4),LOOKUP($A$3,Models!$D$7:$D$9,Models!$G$55:$G$57),IF(AND($U102&gt;=5,$U102&lt;=7),LOOKUP($A$3,Models!$D$7:$D$9,Models!$H$55:$H$57), IF($U102 &gt; 7,LOOKUP($A$3,Models!$D$7:$D$9,Models!$I$55:$I$57), 0)))), 0)</f>
        <v>0</v>
      </c>
      <c r="AH102" s="14">
        <f>IF($T102=Models!$E$59,IF($U102&lt;1,LOOKUP($A$3,Models!$D$7:$D$9,Models!$F$60:$F$62),IF(AND($U102&gt;=1,$U102&lt;=4),LOOKUP($A$3,Models!$D$7:$D$9,Models!$G$60:$G$62),IF(AND($U102&gt;=5,$U102&lt;=7),LOOKUP($A$3,Models!$D$7:$D$9,Models!$H$60:$H$62), IF($U102 &gt; 7,LOOKUP($A$3,Models!$D$7:$D$9,Models!$I$60:$I$62), 0)))), 0)</f>
        <v>0</v>
      </c>
    </row>
    <row r="103" spans="16:34">
      <c r="P103" s="6" t="e">
        <f ca="1">IF(LOOKUP(Beds!A136, Models!$A$4:$A$105, Models!$B$4:$B$105) = "QUEBEC 2", " ", IF(LOOKUP(Beds!A136, Models!$A$4:$A$105, Models!$B$4:$B$105) = "QUEBEC", " ", IF(Beds!B136 = 0, 0, YEAR(NOW())-IF(VALUE(LEFT(Beds!B136,2))&gt;80,CONCATENATE(19,LEFT(Beds!B136,2)),CONCATENATE(20,LEFT(Beds!B136,2))))))</f>
        <v>#N/A</v>
      </c>
      <c r="S103" s="7" t="str">
        <f>LEFT(Beds!A134,4)</f>
        <v/>
      </c>
      <c r="T103" t="str">
        <f>IF(S103 = "", " ", LOOKUP(S103,Models!$A$4:$A$99,Models!$B$4:$B$99))</f>
        <v xml:space="preserve"> </v>
      </c>
      <c r="U103" t="str">
        <f>Beds!C134</f>
        <v/>
      </c>
      <c r="W103">
        <f t="shared" si="1"/>
        <v>0</v>
      </c>
      <c r="X103" s="14">
        <f>IF($T103=Models!$E$6,IF($U103&lt;1,LOOKUP($A$3,Models!$D$7:$D$9,Models!$F$7:$F$9),IF(AND($U103&gt;=1,$U103&lt;=3),LOOKUP($A$3,Models!$D$7:$D$9,Models!$G$7:$G$9),IF(AND($U103&gt;=4,$U103&lt;=6),LOOKUP($A$3,Models!$D$7:$D$9,Models!$H$7:$H$9), IF(AND($U103&gt;=7,$U103&lt;=10),LOOKUP($A$3,Models!$D$7:$D$9,Models!$I$7:$I$9), IF($U103 &gt; 10,LOOKUP($A$3,Models!$D$7:$D$9,Models!$J$7:$J$9), 0))))), 0)</f>
        <v>0</v>
      </c>
      <c r="Y103" s="14">
        <f>IF($T103=Models!$E$11,IF($U103&lt;1,LOOKUP($A$3,Models!$D$7:$D$9,Models!$F$12:$F$14),IF(AND($U103&gt;=1,$U103&lt;=3),LOOKUP($A$3,Models!$D$7:$D$9,Models!$G$12:$G$14),IF(AND($U103&gt;=4,$U103&lt;=6),LOOKUP($A$3,Models!$D$7:$D$9,Models!$H$12:$H$14), IF(AND($U103&gt;=7,$U103&lt;=10),LOOKUP($A$3,Models!$D$7:$D$9,Models!$I$12:$I$14), IF($U103 &gt; 10,LOOKUP($A$3,Models!$D$7:$D$9,Models!$J$12:$J$14), 0))))), 0)</f>
        <v>0</v>
      </c>
      <c r="Z103" s="14">
        <f>IF($T103=Models!$E$16,IF($U103&lt;1,LOOKUP($A$3,Models!$D$7:$D$9,Models!$F$17:$F$19),IF(AND($U103&gt;=1,$U103&lt;=3),LOOKUP($A$3,Models!$D$7:$D$9,Models!$G$17:$G$19),IF(AND($U103&gt;=4,$U103&lt;=6),LOOKUP($A$3,Models!$D$7:$D$9,Models!$H$17:$H$19), IF(AND($U103&gt;=7,$U103&lt;=10),LOOKUP($A$3,Models!$D$7:$D$9,Models!$I$17:$I$19), IF($U103 &gt; 10,LOOKUP($A$3,Models!$D$7:$D$9,Models!$J$17:$J$19), 0))))), 0)</f>
        <v>0</v>
      </c>
      <c r="AA103" s="14">
        <f>IF($T103=Models!$E$21,IF($U103&lt;1,LOOKUP($A$3,Models!$D$7:$D$9,Models!$F$22:$F$24),IF(AND($U103&gt;=1,$U103&lt;=3),LOOKUP($A$3,Models!$D$7:$D$9,Models!$G$22:$G$24),IF(AND($U103&gt;=4,$U103&lt;=6),LOOKUP($A$3,Models!$D$7:$D$9,Models!$H$22:$H$24), IF(AND($U103&gt;=7,$U103&lt;=10),LOOKUP($A$3,Models!$D$7:$D$9,Models!$I$22:$I$24), IF($U103 &gt; 10,LOOKUP($A$3,Models!$D$7:$D$9,Models!$J$22:$J$24), 0))))), 0)</f>
        <v>0</v>
      </c>
      <c r="AB103" s="14">
        <f>IF($T103=Models!$E$26,IF($U103&lt;1,LOOKUP($A$3,Models!$D$7:$D$9,Models!$F$27:$F$29),IF(AND($U103&gt;=1,$U103&lt;=3),LOOKUP($A$3,Models!$D$7:$D$9,Models!$G$27:$G$29),IF(AND($U103&gt;=4,$U103&lt;=6),LOOKUP($A$3,Models!$D$7:$D$9,Models!$H$27:$H$29), IF(AND($U103&gt;=7,$U103&lt;=10),LOOKUP($A$3,Models!$D$7:$D$9,Models!$I$27:$I$29), IF($U103 &gt; 10,LOOKUP($A$3,Models!$D$7:$D$9,Models!$J$27:$J$29), 0))))), 0)</f>
        <v>0</v>
      </c>
      <c r="AC103" s="14">
        <f>IF($T103=Models!$E$31,IF($U103&lt;1,LOOKUP($A$3,Models!$D$7:$D$9,Models!$F$32:$F$34),IF(AND($U103&gt;=1,$U103&lt;=3),LOOKUP($A$3,Models!$D$7:$D$9,Models!$G$32:$G$34),IF(AND($U103&gt;=4,$U103&lt;=6),LOOKUP($A$3,Models!$D$7:$D$9,Models!$H$32:$H$34), IF(AND($U103&gt;=7,$U103&lt;=10),LOOKUP($A$3,Models!$D$7:$D$9,Models!$I$32:$I$34), IF($U103 &gt; 10,LOOKUP($A$3,Models!$D$7:$D$9,Models!$J$32:$J$34), 0))))), 0)</f>
        <v>0</v>
      </c>
      <c r="AD103" s="14">
        <f>IF($T103=Models!$E$39,IF($U103&lt;1,LOOKUP($A$3,Models!$D$7:$D$9,Models!$F$40:$F$42),IF(AND($U103&gt;=1,$U103&lt;=4),LOOKUP($A$3,Models!$D$7:$D$9,Models!$G$40:$G$42),IF(AND($U103&gt;=5,$U103&lt;=7),LOOKUP($A$3,Models!$D$7:$D$9,Models!$H$40:$H$42), IF($U103 &gt; 7,LOOKUP($A$3,Models!$D$7:$D$9,Models!$I$40:$I$42), 0)))), 0)</f>
        <v>0</v>
      </c>
      <c r="AE103" s="14">
        <f>IF($T103=Models!$E$44,IF($U103&lt;1,LOOKUP($A$3,Models!$D$7:$D$9,Models!$F$45:$F$47),IF(AND($U103&gt;=1,$U103&lt;=4),LOOKUP($A$3,Models!$D$7:$D$9,Models!$G$45:$G$47),IF(AND($U103&gt;=5,$U103&lt;=7),LOOKUP($A$3,Models!$D$7:$D$9,Models!$H$45:$H$47), IF($U103 &gt; 7,LOOKUP($A$3,Models!$D$7:$D$9,Models!$I$45:$I$47), 0)))), 0)</f>
        <v>0</v>
      </c>
      <c r="AF103" s="14">
        <f>IF($T103=Models!$E$49,IF($U103&lt;1,LOOKUP($A$3,Models!$D$7:$D$9,Models!$F$50:$F$52),IF(AND($U103&gt;=1,$U103&lt;=4),LOOKUP($A$3,Models!$D$7:$D$9,Models!$G$50:$G$52),IF(AND($U103&gt;=5,$U103&lt;=7),LOOKUP($A$3,Models!$D$7:$D$9,Models!$H$50:$H$52), IF($U103 &gt; 7,LOOKUP($A$3,Models!$D$7:$D$9,Models!$I$50:$I$52), 0)))), 0)</f>
        <v>0</v>
      </c>
      <c r="AG103" s="14">
        <f>IF($T103=Models!$E$54,IF($U103&lt;1,LOOKUP($A$3,Models!$D$7:$D$9,Models!$F$55:$F$57),IF(AND($U103&gt;=1,$U103&lt;=4),LOOKUP($A$3,Models!$D$7:$D$9,Models!$G$55:$G$57),IF(AND($U103&gt;=5,$U103&lt;=7),LOOKUP($A$3,Models!$D$7:$D$9,Models!$H$55:$H$57), IF($U103 &gt; 7,LOOKUP($A$3,Models!$D$7:$D$9,Models!$I$55:$I$57), 0)))), 0)</f>
        <v>0</v>
      </c>
      <c r="AH103" s="14">
        <f>IF($T103=Models!$E$59,IF($U103&lt;1,LOOKUP($A$3,Models!$D$7:$D$9,Models!$F$60:$F$62),IF(AND($U103&gt;=1,$U103&lt;=4),LOOKUP($A$3,Models!$D$7:$D$9,Models!$G$60:$G$62),IF(AND($U103&gt;=5,$U103&lt;=7),LOOKUP($A$3,Models!$D$7:$D$9,Models!$H$60:$H$62), IF($U103 &gt; 7,LOOKUP($A$3,Models!$D$7:$D$9,Models!$I$60:$I$62), 0)))), 0)</f>
        <v>0</v>
      </c>
    </row>
    <row r="104" spans="16:34">
      <c r="P104" s="6" t="e">
        <f ca="1">IF(LOOKUP(Beds!A137, Models!$A$4:$A$105, Models!$B$4:$B$105) = "QUEBEC 2", " ", IF(LOOKUP(Beds!A137, Models!$A$4:$A$105, Models!$B$4:$B$105) = "QUEBEC", " ", IF(Beds!B137 = 0, 0, YEAR(NOW())-IF(VALUE(LEFT(Beds!B137,2))&gt;80,CONCATENATE(19,LEFT(Beds!B137,2)),CONCATENATE(20,LEFT(Beds!B137,2))))))</f>
        <v>#N/A</v>
      </c>
      <c r="S104" s="7" t="str">
        <f>LEFT(Beds!A135,4)</f>
        <v/>
      </c>
      <c r="T104" t="str">
        <f>IF(S104 = "", " ", LOOKUP(S104,Models!$A$4:$A$99,Models!$B$4:$B$99))</f>
        <v xml:space="preserve"> </v>
      </c>
      <c r="U104" t="str">
        <f>Beds!C135</f>
        <v/>
      </c>
      <c r="W104">
        <f t="shared" si="1"/>
        <v>0</v>
      </c>
      <c r="X104" s="14">
        <f>IF($T104=Models!$E$6,IF($U104&lt;1,LOOKUP($A$3,Models!$D$7:$D$9,Models!$F$7:$F$9),IF(AND($U104&gt;=1,$U104&lt;=3),LOOKUP($A$3,Models!$D$7:$D$9,Models!$G$7:$G$9),IF(AND($U104&gt;=4,$U104&lt;=6),LOOKUP($A$3,Models!$D$7:$D$9,Models!$H$7:$H$9), IF(AND($U104&gt;=7,$U104&lt;=10),LOOKUP($A$3,Models!$D$7:$D$9,Models!$I$7:$I$9), IF($U104 &gt; 10,LOOKUP($A$3,Models!$D$7:$D$9,Models!$J$7:$J$9), 0))))), 0)</f>
        <v>0</v>
      </c>
      <c r="Y104" s="14">
        <f>IF($T104=Models!$E$11,IF($U104&lt;1,LOOKUP($A$3,Models!$D$7:$D$9,Models!$F$12:$F$14),IF(AND($U104&gt;=1,$U104&lt;=3),LOOKUP($A$3,Models!$D$7:$D$9,Models!$G$12:$G$14),IF(AND($U104&gt;=4,$U104&lt;=6),LOOKUP($A$3,Models!$D$7:$D$9,Models!$H$12:$H$14), IF(AND($U104&gt;=7,$U104&lt;=10),LOOKUP($A$3,Models!$D$7:$D$9,Models!$I$12:$I$14), IF($U104 &gt; 10,LOOKUP($A$3,Models!$D$7:$D$9,Models!$J$12:$J$14), 0))))), 0)</f>
        <v>0</v>
      </c>
      <c r="Z104" s="14">
        <f>IF($T104=Models!$E$16,IF($U104&lt;1,LOOKUP($A$3,Models!$D$7:$D$9,Models!$F$17:$F$19),IF(AND($U104&gt;=1,$U104&lt;=3),LOOKUP($A$3,Models!$D$7:$D$9,Models!$G$17:$G$19),IF(AND($U104&gt;=4,$U104&lt;=6),LOOKUP($A$3,Models!$D$7:$D$9,Models!$H$17:$H$19), IF(AND($U104&gt;=7,$U104&lt;=10),LOOKUP($A$3,Models!$D$7:$D$9,Models!$I$17:$I$19), IF($U104 &gt; 10,LOOKUP($A$3,Models!$D$7:$D$9,Models!$J$17:$J$19), 0))))), 0)</f>
        <v>0</v>
      </c>
      <c r="AA104" s="14">
        <f>IF($T104=Models!$E$21,IF($U104&lt;1,LOOKUP($A$3,Models!$D$7:$D$9,Models!$F$22:$F$24),IF(AND($U104&gt;=1,$U104&lt;=3),LOOKUP($A$3,Models!$D$7:$D$9,Models!$G$22:$G$24),IF(AND($U104&gt;=4,$U104&lt;=6),LOOKUP($A$3,Models!$D$7:$D$9,Models!$H$22:$H$24), IF(AND($U104&gt;=7,$U104&lt;=10),LOOKUP($A$3,Models!$D$7:$D$9,Models!$I$22:$I$24), IF($U104 &gt; 10,LOOKUP($A$3,Models!$D$7:$D$9,Models!$J$22:$J$24), 0))))), 0)</f>
        <v>0</v>
      </c>
      <c r="AB104" s="14">
        <f>IF($T104=Models!$E$26,IF($U104&lt;1,LOOKUP($A$3,Models!$D$7:$D$9,Models!$F$27:$F$29),IF(AND($U104&gt;=1,$U104&lt;=3),LOOKUP($A$3,Models!$D$7:$D$9,Models!$G$27:$G$29),IF(AND($U104&gt;=4,$U104&lt;=6),LOOKUP($A$3,Models!$D$7:$D$9,Models!$H$27:$H$29), IF(AND($U104&gt;=7,$U104&lt;=10),LOOKUP($A$3,Models!$D$7:$D$9,Models!$I$27:$I$29), IF($U104 &gt; 10,LOOKUP($A$3,Models!$D$7:$D$9,Models!$J$27:$J$29), 0))))), 0)</f>
        <v>0</v>
      </c>
      <c r="AC104" s="14">
        <f>IF($T104=Models!$E$31,IF($U104&lt;1,LOOKUP($A$3,Models!$D$7:$D$9,Models!$F$32:$F$34),IF(AND($U104&gt;=1,$U104&lt;=3),LOOKUP($A$3,Models!$D$7:$D$9,Models!$G$32:$G$34),IF(AND($U104&gt;=4,$U104&lt;=6),LOOKUP($A$3,Models!$D$7:$D$9,Models!$H$32:$H$34), IF(AND($U104&gt;=7,$U104&lt;=10),LOOKUP($A$3,Models!$D$7:$D$9,Models!$I$32:$I$34), IF($U104 &gt; 10,LOOKUP($A$3,Models!$D$7:$D$9,Models!$J$32:$J$34), 0))))), 0)</f>
        <v>0</v>
      </c>
      <c r="AD104" s="14">
        <f>IF($T104=Models!$E$39,IF($U104&lt;1,LOOKUP($A$3,Models!$D$7:$D$9,Models!$F$40:$F$42),IF(AND($U104&gt;=1,$U104&lt;=4),LOOKUP($A$3,Models!$D$7:$D$9,Models!$G$40:$G$42),IF(AND($U104&gt;=5,$U104&lt;=7),LOOKUP($A$3,Models!$D$7:$D$9,Models!$H$40:$H$42), IF($U104 &gt; 7,LOOKUP($A$3,Models!$D$7:$D$9,Models!$I$40:$I$42), 0)))), 0)</f>
        <v>0</v>
      </c>
      <c r="AE104" s="14">
        <f>IF($T104=Models!$E$44,IF($U104&lt;1,LOOKUP($A$3,Models!$D$7:$D$9,Models!$F$45:$F$47),IF(AND($U104&gt;=1,$U104&lt;=4),LOOKUP($A$3,Models!$D$7:$D$9,Models!$G$45:$G$47),IF(AND($U104&gt;=5,$U104&lt;=7),LOOKUP($A$3,Models!$D$7:$D$9,Models!$H$45:$H$47), IF($U104 &gt; 7,LOOKUP($A$3,Models!$D$7:$D$9,Models!$I$45:$I$47), 0)))), 0)</f>
        <v>0</v>
      </c>
      <c r="AF104" s="14">
        <f>IF($T104=Models!$E$49,IF($U104&lt;1,LOOKUP($A$3,Models!$D$7:$D$9,Models!$F$50:$F$52),IF(AND($U104&gt;=1,$U104&lt;=4),LOOKUP($A$3,Models!$D$7:$D$9,Models!$G$50:$G$52),IF(AND($U104&gt;=5,$U104&lt;=7),LOOKUP($A$3,Models!$D$7:$D$9,Models!$H$50:$H$52), IF($U104 &gt; 7,LOOKUP($A$3,Models!$D$7:$D$9,Models!$I$50:$I$52), 0)))), 0)</f>
        <v>0</v>
      </c>
      <c r="AG104" s="14">
        <f>IF($T104=Models!$E$54,IF($U104&lt;1,LOOKUP($A$3,Models!$D$7:$D$9,Models!$F$55:$F$57),IF(AND($U104&gt;=1,$U104&lt;=4),LOOKUP($A$3,Models!$D$7:$D$9,Models!$G$55:$G$57),IF(AND($U104&gt;=5,$U104&lt;=7),LOOKUP($A$3,Models!$D$7:$D$9,Models!$H$55:$H$57), IF($U104 &gt; 7,LOOKUP($A$3,Models!$D$7:$D$9,Models!$I$55:$I$57), 0)))), 0)</f>
        <v>0</v>
      </c>
      <c r="AH104" s="14">
        <f>IF($T104=Models!$E$59,IF($U104&lt;1,LOOKUP($A$3,Models!$D$7:$D$9,Models!$F$60:$F$62),IF(AND($U104&gt;=1,$U104&lt;=4),LOOKUP($A$3,Models!$D$7:$D$9,Models!$G$60:$G$62),IF(AND($U104&gt;=5,$U104&lt;=7),LOOKUP($A$3,Models!$D$7:$D$9,Models!$H$60:$H$62), IF($U104 &gt; 7,LOOKUP($A$3,Models!$D$7:$D$9,Models!$I$60:$I$62), 0)))), 0)</f>
        <v>0</v>
      </c>
    </row>
    <row r="105" spans="16:34">
      <c r="P105" s="6" t="e">
        <f ca="1">IF(LOOKUP(Beds!A138, Models!$A$4:$A$105, Models!$B$4:$B$105) = "QUEBEC 2", " ", IF(LOOKUP(Beds!A138, Models!$A$4:$A$105, Models!$B$4:$B$105) = "QUEBEC", " ", IF(Beds!B138 = 0, 0, YEAR(NOW())-IF(VALUE(LEFT(Beds!B138,2))&gt;80,CONCATENATE(19,LEFT(Beds!B138,2)),CONCATENATE(20,LEFT(Beds!B138,2))))))</f>
        <v>#N/A</v>
      </c>
      <c r="S105" s="7" t="str">
        <f>LEFT(Beds!A136,4)</f>
        <v/>
      </c>
      <c r="T105" t="str">
        <f>IF(S105 = "", " ", LOOKUP(S105,Models!$A$4:$A$99,Models!$B$4:$B$99))</f>
        <v xml:space="preserve"> </v>
      </c>
      <c r="U105" t="str">
        <f>Beds!C136</f>
        <v/>
      </c>
      <c r="W105">
        <f t="shared" si="1"/>
        <v>0</v>
      </c>
      <c r="X105" s="14">
        <f>IF($T105=Models!$E$6,IF($U105&lt;1,LOOKUP($A$3,Models!$D$7:$D$9,Models!$F$7:$F$9),IF(AND($U105&gt;=1,$U105&lt;=3),LOOKUP($A$3,Models!$D$7:$D$9,Models!$G$7:$G$9),IF(AND($U105&gt;=4,$U105&lt;=6),LOOKUP($A$3,Models!$D$7:$D$9,Models!$H$7:$H$9), IF(AND($U105&gt;=7,$U105&lt;=10),LOOKUP($A$3,Models!$D$7:$D$9,Models!$I$7:$I$9), IF($U105 &gt; 10,LOOKUP($A$3,Models!$D$7:$D$9,Models!$J$7:$J$9), 0))))), 0)</f>
        <v>0</v>
      </c>
      <c r="Y105" s="14">
        <f>IF($T105=Models!$E$11,IF($U105&lt;1,LOOKUP($A$3,Models!$D$7:$D$9,Models!$F$12:$F$14),IF(AND($U105&gt;=1,$U105&lt;=3),LOOKUP($A$3,Models!$D$7:$D$9,Models!$G$12:$G$14),IF(AND($U105&gt;=4,$U105&lt;=6),LOOKUP($A$3,Models!$D$7:$D$9,Models!$H$12:$H$14), IF(AND($U105&gt;=7,$U105&lt;=10),LOOKUP($A$3,Models!$D$7:$D$9,Models!$I$12:$I$14), IF($U105 &gt; 10,LOOKUP($A$3,Models!$D$7:$D$9,Models!$J$12:$J$14), 0))))), 0)</f>
        <v>0</v>
      </c>
      <c r="Z105" s="14">
        <f>IF($T105=Models!$E$16,IF($U105&lt;1,LOOKUP($A$3,Models!$D$7:$D$9,Models!$F$17:$F$19),IF(AND($U105&gt;=1,$U105&lt;=3),LOOKUP($A$3,Models!$D$7:$D$9,Models!$G$17:$G$19),IF(AND($U105&gt;=4,$U105&lt;=6),LOOKUP($A$3,Models!$D$7:$D$9,Models!$H$17:$H$19), IF(AND($U105&gt;=7,$U105&lt;=10),LOOKUP($A$3,Models!$D$7:$D$9,Models!$I$17:$I$19), IF($U105 &gt; 10,LOOKUP($A$3,Models!$D$7:$D$9,Models!$J$17:$J$19), 0))))), 0)</f>
        <v>0</v>
      </c>
      <c r="AA105" s="14">
        <f>IF($T105=Models!$E$21,IF($U105&lt;1,LOOKUP($A$3,Models!$D$7:$D$9,Models!$F$22:$F$24),IF(AND($U105&gt;=1,$U105&lt;=3),LOOKUP($A$3,Models!$D$7:$D$9,Models!$G$22:$G$24),IF(AND($U105&gt;=4,$U105&lt;=6),LOOKUP($A$3,Models!$D$7:$D$9,Models!$H$22:$H$24), IF(AND($U105&gt;=7,$U105&lt;=10),LOOKUP($A$3,Models!$D$7:$D$9,Models!$I$22:$I$24), IF($U105 &gt; 10,LOOKUP($A$3,Models!$D$7:$D$9,Models!$J$22:$J$24), 0))))), 0)</f>
        <v>0</v>
      </c>
      <c r="AB105" s="14">
        <f>IF($T105=Models!$E$26,IF($U105&lt;1,LOOKUP($A$3,Models!$D$7:$D$9,Models!$F$27:$F$29),IF(AND($U105&gt;=1,$U105&lt;=3),LOOKUP($A$3,Models!$D$7:$D$9,Models!$G$27:$G$29),IF(AND($U105&gt;=4,$U105&lt;=6),LOOKUP($A$3,Models!$D$7:$D$9,Models!$H$27:$H$29), IF(AND($U105&gt;=7,$U105&lt;=10),LOOKUP($A$3,Models!$D$7:$D$9,Models!$I$27:$I$29), IF($U105 &gt; 10,LOOKUP($A$3,Models!$D$7:$D$9,Models!$J$27:$J$29), 0))))), 0)</f>
        <v>0</v>
      </c>
      <c r="AC105" s="14">
        <f>IF($T105=Models!$E$31,IF($U105&lt;1,LOOKUP($A$3,Models!$D$7:$D$9,Models!$F$32:$F$34),IF(AND($U105&gt;=1,$U105&lt;=3),LOOKUP($A$3,Models!$D$7:$D$9,Models!$G$32:$G$34),IF(AND($U105&gt;=4,$U105&lt;=6),LOOKUP($A$3,Models!$D$7:$D$9,Models!$H$32:$H$34), IF(AND($U105&gt;=7,$U105&lt;=10),LOOKUP($A$3,Models!$D$7:$D$9,Models!$I$32:$I$34), IF($U105 &gt; 10,LOOKUP($A$3,Models!$D$7:$D$9,Models!$J$32:$J$34), 0))))), 0)</f>
        <v>0</v>
      </c>
      <c r="AD105" s="14">
        <f>IF($T105=Models!$E$39,IF($U105&lt;1,LOOKUP($A$3,Models!$D$7:$D$9,Models!$F$40:$F$42),IF(AND($U105&gt;=1,$U105&lt;=4),LOOKUP($A$3,Models!$D$7:$D$9,Models!$G$40:$G$42),IF(AND($U105&gt;=5,$U105&lt;=7),LOOKUP($A$3,Models!$D$7:$D$9,Models!$H$40:$H$42), IF($U105 &gt; 7,LOOKUP($A$3,Models!$D$7:$D$9,Models!$I$40:$I$42), 0)))), 0)</f>
        <v>0</v>
      </c>
      <c r="AE105" s="14">
        <f>IF($T105=Models!$E$44,IF($U105&lt;1,LOOKUP($A$3,Models!$D$7:$D$9,Models!$F$45:$F$47),IF(AND($U105&gt;=1,$U105&lt;=4),LOOKUP($A$3,Models!$D$7:$D$9,Models!$G$45:$G$47),IF(AND($U105&gt;=5,$U105&lt;=7),LOOKUP($A$3,Models!$D$7:$D$9,Models!$H$45:$H$47), IF($U105 &gt; 7,LOOKUP($A$3,Models!$D$7:$D$9,Models!$I$45:$I$47), 0)))), 0)</f>
        <v>0</v>
      </c>
      <c r="AF105" s="14">
        <f>IF($T105=Models!$E$49,IF($U105&lt;1,LOOKUP($A$3,Models!$D$7:$D$9,Models!$F$50:$F$52),IF(AND($U105&gt;=1,$U105&lt;=4),LOOKUP($A$3,Models!$D$7:$D$9,Models!$G$50:$G$52),IF(AND($U105&gt;=5,$U105&lt;=7),LOOKUP($A$3,Models!$D$7:$D$9,Models!$H$50:$H$52), IF($U105 &gt; 7,LOOKUP($A$3,Models!$D$7:$D$9,Models!$I$50:$I$52), 0)))), 0)</f>
        <v>0</v>
      </c>
      <c r="AG105" s="14">
        <f>IF($T105=Models!$E$54,IF($U105&lt;1,LOOKUP($A$3,Models!$D$7:$D$9,Models!$F$55:$F$57),IF(AND($U105&gt;=1,$U105&lt;=4),LOOKUP($A$3,Models!$D$7:$D$9,Models!$G$55:$G$57),IF(AND($U105&gt;=5,$U105&lt;=7),LOOKUP($A$3,Models!$D$7:$D$9,Models!$H$55:$H$57), IF($U105 &gt; 7,LOOKUP($A$3,Models!$D$7:$D$9,Models!$I$55:$I$57), 0)))), 0)</f>
        <v>0</v>
      </c>
      <c r="AH105" s="14">
        <f>IF($T105=Models!$E$59,IF($U105&lt;1,LOOKUP($A$3,Models!$D$7:$D$9,Models!$F$60:$F$62),IF(AND($U105&gt;=1,$U105&lt;=4),LOOKUP($A$3,Models!$D$7:$D$9,Models!$G$60:$G$62),IF(AND($U105&gt;=5,$U105&lt;=7),LOOKUP($A$3,Models!$D$7:$D$9,Models!$H$60:$H$62), IF($U105 &gt; 7,LOOKUP($A$3,Models!$D$7:$D$9,Models!$I$60:$I$62), 0)))), 0)</f>
        <v>0</v>
      </c>
    </row>
    <row r="106" spans="16:34">
      <c r="P106" s="6" t="e">
        <f ca="1">IF(LOOKUP(Beds!A139, Models!$A$4:$A$105, Models!$B$4:$B$105) = "QUEBEC 2", " ", IF(LOOKUP(Beds!A139, Models!$A$4:$A$105, Models!$B$4:$B$105) = "QUEBEC", " ", IF(Beds!B139 = 0, 0, YEAR(NOW())-IF(VALUE(LEFT(Beds!B139,2))&gt;80,CONCATENATE(19,LEFT(Beds!B139,2)),CONCATENATE(20,LEFT(Beds!B139,2))))))</f>
        <v>#N/A</v>
      </c>
      <c r="S106" s="7" t="str">
        <f>LEFT(Beds!A137,4)</f>
        <v/>
      </c>
      <c r="T106" t="str">
        <f>IF(S106 = "", " ", LOOKUP(S106,Models!$A$4:$A$99,Models!$B$4:$B$99))</f>
        <v xml:space="preserve"> </v>
      </c>
      <c r="U106" t="str">
        <f>Beds!C137</f>
        <v/>
      </c>
      <c r="W106">
        <f t="shared" si="1"/>
        <v>0</v>
      </c>
      <c r="X106" s="14">
        <f>IF($T106=Models!$E$6,IF($U106&lt;1,LOOKUP($A$3,Models!$D$7:$D$9,Models!$F$7:$F$9),IF(AND($U106&gt;=1,$U106&lt;=3),LOOKUP($A$3,Models!$D$7:$D$9,Models!$G$7:$G$9),IF(AND($U106&gt;=4,$U106&lt;=6),LOOKUP($A$3,Models!$D$7:$D$9,Models!$H$7:$H$9), IF(AND($U106&gt;=7,$U106&lt;=10),LOOKUP($A$3,Models!$D$7:$D$9,Models!$I$7:$I$9), IF($U106 &gt; 10,LOOKUP($A$3,Models!$D$7:$D$9,Models!$J$7:$J$9), 0))))), 0)</f>
        <v>0</v>
      </c>
      <c r="Y106" s="14">
        <f>IF($T106=Models!$E$11,IF($U106&lt;1,LOOKUP($A$3,Models!$D$7:$D$9,Models!$F$12:$F$14),IF(AND($U106&gt;=1,$U106&lt;=3),LOOKUP($A$3,Models!$D$7:$D$9,Models!$G$12:$G$14),IF(AND($U106&gt;=4,$U106&lt;=6),LOOKUP($A$3,Models!$D$7:$D$9,Models!$H$12:$H$14), IF(AND($U106&gt;=7,$U106&lt;=10),LOOKUP($A$3,Models!$D$7:$D$9,Models!$I$12:$I$14), IF($U106 &gt; 10,LOOKUP($A$3,Models!$D$7:$D$9,Models!$J$12:$J$14), 0))))), 0)</f>
        <v>0</v>
      </c>
      <c r="Z106" s="14">
        <f>IF($T106=Models!$E$16,IF($U106&lt;1,LOOKUP($A$3,Models!$D$7:$D$9,Models!$F$17:$F$19),IF(AND($U106&gt;=1,$U106&lt;=3),LOOKUP($A$3,Models!$D$7:$D$9,Models!$G$17:$G$19),IF(AND($U106&gt;=4,$U106&lt;=6),LOOKUP($A$3,Models!$D$7:$D$9,Models!$H$17:$H$19), IF(AND($U106&gt;=7,$U106&lt;=10),LOOKUP($A$3,Models!$D$7:$D$9,Models!$I$17:$I$19), IF($U106 &gt; 10,LOOKUP($A$3,Models!$D$7:$D$9,Models!$J$17:$J$19), 0))))), 0)</f>
        <v>0</v>
      </c>
      <c r="AA106" s="14">
        <f>IF($T106=Models!$E$21,IF($U106&lt;1,LOOKUP($A$3,Models!$D$7:$D$9,Models!$F$22:$F$24),IF(AND($U106&gt;=1,$U106&lt;=3),LOOKUP($A$3,Models!$D$7:$D$9,Models!$G$22:$G$24),IF(AND($U106&gt;=4,$U106&lt;=6),LOOKUP($A$3,Models!$D$7:$D$9,Models!$H$22:$H$24), IF(AND($U106&gt;=7,$U106&lt;=10),LOOKUP($A$3,Models!$D$7:$D$9,Models!$I$22:$I$24), IF($U106 &gt; 10,LOOKUP($A$3,Models!$D$7:$D$9,Models!$J$22:$J$24), 0))))), 0)</f>
        <v>0</v>
      </c>
      <c r="AB106" s="14">
        <f>IF($T106=Models!$E$26,IF($U106&lt;1,LOOKUP($A$3,Models!$D$7:$D$9,Models!$F$27:$F$29),IF(AND($U106&gt;=1,$U106&lt;=3),LOOKUP($A$3,Models!$D$7:$D$9,Models!$G$27:$G$29),IF(AND($U106&gt;=4,$U106&lt;=6),LOOKUP($A$3,Models!$D$7:$D$9,Models!$H$27:$H$29), IF(AND($U106&gt;=7,$U106&lt;=10),LOOKUP($A$3,Models!$D$7:$D$9,Models!$I$27:$I$29), IF($U106 &gt; 10,LOOKUP($A$3,Models!$D$7:$D$9,Models!$J$27:$J$29), 0))))), 0)</f>
        <v>0</v>
      </c>
      <c r="AC106" s="14">
        <f>IF($T106=Models!$E$31,IF($U106&lt;1,LOOKUP($A$3,Models!$D$7:$D$9,Models!$F$32:$F$34),IF(AND($U106&gt;=1,$U106&lt;=3),LOOKUP($A$3,Models!$D$7:$D$9,Models!$G$32:$G$34),IF(AND($U106&gt;=4,$U106&lt;=6),LOOKUP($A$3,Models!$D$7:$D$9,Models!$H$32:$H$34), IF(AND($U106&gt;=7,$U106&lt;=10),LOOKUP($A$3,Models!$D$7:$D$9,Models!$I$32:$I$34), IF($U106 &gt; 10,LOOKUP($A$3,Models!$D$7:$D$9,Models!$J$32:$J$34), 0))))), 0)</f>
        <v>0</v>
      </c>
      <c r="AD106" s="14">
        <f>IF($T106=Models!$E$39,IF($U106&lt;1,LOOKUP($A$3,Models!$D$7:$D$9,Models!$F$40:$F$42),IF(AND($U106&gt;=1,$U106&lt;=4),LOOKUP($A$3,Models!$D$7:$D$9,Models!$G$40:$G$42),IF(AND($U106&gt;=5,$U106&lt;=7),LOOKUP($A$3,Models!$D$7:$D$9,Models!$H$40:$H$42), IF($U106 &gt; 7,LOOKUP($A$3,Models!$D$7:$D$9,Models!$I$40:$I$42), 0)))), 0)</f>
        <v>0</v>
      </c>
      <c r="AE106" s="14">
        <f>IF($T106=Models!$E$44,IF($U106&lt;1,LOOKUP($A$3,Models!$D$7:$D$9,Models!$F$45:$F$47),IF(AND($U106&gt;=1,$U106&lt;=4),LOOKUP($A$3,Models!$D$7:$D$9,Models!$G$45:$G$47),IF(AND($U106&gt;=5,$U106&lt;=7),LOOKUP($A$3,Models!$D$7:$D$9,Models!$H$45:$H$47), IF($U106 &gt; 7,LOOKUP($A$3,Models!$D$7:$D$9,Models!$I$45:$I$47), 0)))), 0)</f>
        <v>0</v>
      </c>
      <c r="AF106" s="14">
        <f>IF($T106=Models!$E$49,IF($U106&lt;1,LOOKUP($A$3,Models!$D$7:$D$9,Models!$F$50:$F$52),IF(AND($U106&gt;=1,$U106&lt;=4),LOOKUP($A$3,Models!$D$7:$D$9,Models!$G$50:$G$52),IF(AND($U106&gt;=5,$U106&lt;=7),LOOKUP($A$3,Models!$D$7:$D$9,Models!$H$50:$H$52), IF($U106 &gt; 7,LOOKUP($A$3,Models!$D$7:$D$9,Models!$I$50:$I$52), 0)))), 0)</f>
        <v>0</v>
      </c>
      <c r="AG106" s="14">
        <f>IF($T106=Models!$E$54,IF($U106&lt;1,LOOKUP($A$3,Models!$D$7:$D$9,Models!$F$55:$F$57),IF(AND($U106&gt;=1,$U106&lt;=4),LOOKUP($A$3,Models!$D$7:$D$9,Models!$G$55:$G$57),IF(AND($U106&gt;=5,$U106&lt;=7),LOOKUP($A$3,Models!$D$7:$D$9,Models!$H$55:$H$57), IF($U106 &gt; 7,LOOKUP($A$3,Models!$D$7:$D$9,Models!$I$55:$I$57), 0)))), 0)</f>
        <v>0</v>
      </c>
      <c r="AH106" s="14">
        <f>IF($T106=Models!$E$59,IF($U106&lt;1,LOOKUP($A$3,Models!$D$7:$D$9,Models!$F$60:$F$62),IF(AND($U106&gt;=1,$U106&lt;=4),LOOKUP($A$3,Models!$D$7:$D$9,Models!$G$60:$G$62),IF(AND($U106&gt;=5,$U106&lt;=7),LOOKUP($A$3,Models!$D$7:$D$9,Models!$H$60:$H$62), IF($U106 &gt; 7,LOOKUP($A$3,Models!$D$7:$D$9,Models!$I$60:$I$62), 0)))), 0)</f>
        <v>0</v>
      </c>
    </row>
    <row r="107" spans="16:34">
      <c r="P107" s="6" t="e">
        <f ca="1">IF(LOOKUP(Beds!A140, Models!$A$4:$A$105, Models!$B$4:$B$105) = "QUEBEC 2", " ", IF(LOOKUP(Beds!A140, Models!$A$4:$A$105, Models!$B$4:$B$105) = "QUEBEC", " ", IF(Beds!B140 = 0, 0, YEAR(NOW())-IF(VALUE(LEFT(Beds!B140,2))&gt;80,CONCATENATE(19,LEFT(Beds!B140,2)),CONCATENATE(20,LEFT(Beds!B140,2))))))</f>
        <v>#N/A</v>
      </c>
      <c r="S107" s="7" t="str">
        <f>LEFT(Beds!A138,4)</f>
        <v/>
      </c>
      <c r="T107" t="str">
        <f>IF(S107 = "", " ", LOOKUP(S107,Models!$A$4:$A$99,Models!$B$4:$B$99))</f>
        <v xml:space="preserve"> </v>
      </c>
      <c r="U107" t="str">
        <f>Beds!C138</f>
        <v/>
      </c>
      <c r="W107">
        <f t="shared" si="1"/>
        <v>0</v>
      </c>
      <c r="X107" s="14">
        <f>IF($T107=Models!$E$6,IF($U107&lt;1,LOOKUP($A$3,Models!$D$7:$D$9,Models!$F$7:$F$9),IF(AND($U107&gt;=1,$U107&lt;=3),LOOKUP($A$3,Models!$D$7:$D$9,Models!$G$7:$G$9),IF(AND($U107&gt;=4,$U107&lt;=6),LOOKUP($A$3,Models!$D$7:$D$9,Models!$H$7:$H$9), IF(AND($U107&gt;=7,$U107&lt;=10),LOOKUP($A$3,Models!$D$7:$D$9,Models!$I$7:$I$9), IF($U107 &gt; 10,LOOKUP($A$3,Models!$D$7:$D$9,Models!$J$7:$J$9), 0))))), 0)</f>
        <v>0</v>
      </c>
      <c r="Y107" s="14">
        <f>IF($T107=Models!$E$11,IF($U107&lt;1,LOOKUP($A$3,Models!$D$7:$D$9,Models!$F$12:$F$14),IF(AND($U107&gt;=1,$U107&lt;=3),LOOKUP($A$3,Models!$D$7:$D$9,Models!$G$12:$G$14),IF(AND($U107&gt;=4,$U107&lt;=6),LOOKUP($A$3,Models!$D$7:$D$9,Models!$H$12:$H$14), IF(AND($U107&gt;=7,$U107&lt;=10),LOOKUP($A$3,Models!$D$7:$D$9,Models!$I$12:$I$14), IF($U107 &gt; 10,LOOKUP($A$3,Models!$D$7:$D$9,Models!$J$12:$J$14), 0))))), 0)</f>
        <v>0</v>
      </c>
      <c r="Z107" s="14">
        <f>IF($T107=Models!$E$16,IF($U107&lt;1,LOOKUP($A$3,Models!$D$7:$D$9,Models!$F$17:$F$19),IF(AND($U107&gt;=1,$U107&lt;=3),LOOKUP($A$3,Models!$D$7:$D$9,Models!$G$17:$G$19),IF(AND($U107&gt;=4,$U107&lt;=6),LOOKUP($A$3,Models!$D$7:$D$9,Models!$H$17:$H$19), IF(AND($U107&gt;=7,$U107&lt;=10),LOOKUP($A$3,Models!$D$7:$D$9,Models!$I$17:$I$19), IF($U107 &gt; 10,LOOKUP($A$3,Models!$D$7:$D$9,Models!$J$17:$J$19), 0))))), 0)</f>
        <v>0</v>
      </c>
      <c r="AA107" s="14">
        <f>IF($T107=Models!$E$21,IF($U107&lt;1,LOOKUP($A$3,Models!$D$7:$D$9,Models!$F$22:$F$24),IF(AND($U107&gt;=1,$U107&lt;=3),LOOKUP($A$3,Models!$D$7:$D$9,Models!$G$22:$G$24),IF(AND($U107&gt;=4,$U107&lt;=6),LOOKUP($A$3,Models!$D$7:$D$9,Models!$H$22:$H$24), IF(AND($U107&gt;=7,$U107&lt;=10),LOOKUP($A$3,Models!$D$7:$D$9,Models!$I$22:$I$24), IF($U107 &gt; 10,LOOKUP($A$3,Models!$D$7:$D$9,Models!$J$22:$J$24), 0))))), 0)</f>
        <v>0</v>
      </c>
      <c r="AB107" s="14">
        <f>IF($T107=Models!$E$26,IF($U107&lt;1,LOOKUP($A$3,Models!$D$7:$D$9,Models!$F$27:$F$29),IF(AND($U107&gt;=1,$U107&lt;=3),LOOKUP($A$3,Models!$D$7:$D$9,Models!$G$27:$G$29),IF(AND($U107&gt;=4,$U107&lt;=6),LOOKUP($A$3,Models!$D$7:$D$9,Models!$H$27:$H$29), IF(AND($U107&gt;=7,$U107&lt;=10),LOOKUP($A$3,Models!$D$7:$D$9,Models!$I$27:$I$29), IF($U107 &gt; 10,LOOKUP($A$3,Models!$D$7:$D$9,Models!$J$27:$J$29), 0))))), 0)</f>
        <v>0</v>
      </c>
      <c r="AC107" s="14">
        <f>IF($T107=Models!$E$31,IF($U107&lt;1,LOOKUP($A$3,Models!$D$7:$D$9,Models!$F$32:$F$34),IF(AND($U107&gt;=1,$U107&lt;=3),LOOKUP($A$3,Models!$D$7:$D$9,Models!$G$32:$G$34),IF(AND($U107&gt;=4,$U107&lt;=6),LOOKUP($A$3,Models!$D$7:$D$9,Models!$H$32:$H$34), IF(AND($U107&gt;=7,$U107&lt;=10),LOOKUP($A$3,Models!$D$7:$D$9,Models!$I$32:$I$34), IF($U107 &gt; 10,LOOKUP($A$3,Models!$D$7:$D$9,Models!$J$32:$J$34), 0))))), 0)</f>
        <v>0</v>
      </c>
      <c r="AD107" s="14">
        <f>IF($T107=Models!$E$39,IF($U107&lt;1,LOOKUP($A$3,Models!$D$7:$D$9,Models!$F$40:$F$42),IF(AND($U107&gt;=1,$U107&lt;=4),LOOKUP($A$3,Models!$D$7:$D$9,Models!$G$40:$G$42),IF(AND($U107&gt;=5,$U107&lt;=7),LOOKUP($A$3,Models!$D$7:$D$9,Models!$H$40:$H$42), IF($U107 &gt; 7,LOOKUP($A$3,Models!$D$7:$D$9,Models!$I$40:$I$42), 0)))), 0)</f>
        <v>0</v>
      </c>
      <c r="AE107" s="14">
        <f>IF($T107=Models!$E$44,IF($U107&lt;1,LOOKUP($A$3,Models!$D$7:$D$9,Models!$F$45:$F$47),IF(AND($U107&gt;=1,$U107&lt;=4),LOOKUP($A$3,Models!$D$7:$D$9,Models!$G$45:$G$47),IF(AND($U107&gt;=5,$U107&lt;=7),LOOKUP($A$3,Models!$D$7:$D$9,Models!$H$45:$H$47), IF($U107 &gt; 7,LOOKUP($A$3,Models!$D$7:$D$9,Models!$I$45:$I$47), 0)))), 0)</f>
        <v>0</v>
      </c>
      <c r="AF107" s="14">
        <f>IF($T107=Models!$E$49,IF($U107&lt;1,LOOKUP($A$3,Models!$D$7:$D$9,Models!$F$50:$F$52),IF(AND($U107&gt;=1,$U107&lt;=4),LOOKUP($A$3,Models!$D$7:$D$9,Models!$G$50:$G$52),IF(AND($U107&gt;=5,$U107&lt;=7),LOOKUP($A$3,Models!$D$7:$D$9,Models!$H$50:$H$52), IF($U107 &gt; 7,LOOKUP($A$3,Models!$D$7:$D$9,Models!$I$50:$I$52), 0)))), 0)</f>
        <v>0</v>
      </c>
      <c r="AG107" s="14">
        <f>IF($T107=Models!$E$54,IF($U107&lt;1,LOOKUP($A$3,Models!$D$7:$D$9,Models!$F$55:$F$57),IF(AND($U107&gt;=1,$U107&lt;=4),LOOKUP($A$3,Models!$D$7:$D$9,Models!$G$55:$G$57),IF(AND($U107&gt;=5,$U107&lt;=7),LOOKUP($A$3,Models!$D$7:$D$9,Models!$H$55:$H$57), IF($U107 &gt; 7,LOOKUP($A$3,Models!$D$7:$D$9,Models!$I$55:$I$57), 0)))), 0)</f>
        <v>0</v>
      </c>
      <c r="AH107" s="14">
        <f>IF($T107=Models!$E$59,IF($U107&lt;1,LOOKUP($A$3,Models!$D$7:$D$9,Models!$F$60:$F$62),IF(AND($U107&gt;=1,$U107&lt;=4),LOOKUP($A$3,Models!$D$7:$D$9,Models!$G$60:$G$62),IF(AND($U107&gt;=5,$U107&lt;=7),LOOKUP($A$3,Models!$D$7:$D$9,Models!$H$60:$H$62), IF($U107 &gt; 7,LOOKUP($A$3,Models!$D$7:$D$9,Models!$I$60:$I$62), 0)))), 0)</f>
        <v>0</v>
      </c>
    </row>
    <row r="108" spans="16:34">
      <c r="P108" s="6" t="e">
        <f ca="1">IF(LOOKUP(Beds!A141, Models!$A$4:$A$105, Models!$B$4:$B$105) = "QUEBEC 2", " ", IF(LOOKUP(Beds!A141, Models!$A$4:$A$105, Models!$B$4:$B$105) = "QUEBEC", " ", IF(Beds!B141 = 0, 0, YEAR(NOW())-IF(VALUE(LEFT(Beds!B141,2))&gt;80,CONCATENATE(19,LEFT(Beds!B141,2)),CONCATENATE(20,LEFT(Beds!B141,2))))))</f>
        <v>#N/A</v>
      </c>
      <c r="S108" s="7" t="str">
        <f>LEFT(Beds!A139,4)</f>
        <v/>
      </c>
      <c r="T108" t="str">
        <f>IF(S108 = "", " ", LOOKUP(S108,Models!$A$4:$A$99,Models!$B$4:$B$99))</f>
        <v xml:space="preserve"> </v>
      </c>
      <c r="U108" t="str">
        <f>Beds!C139</f>
        <v/>
      </c>
      <c r="W108">
        <f t="shared" si="1"/>
        <v>0</v>
      </c>
      <c r="X108" s="14">
        <f>IF($T108=Models!$E$6,IF($U108&lt;1,LOOKUP($A$3,Models!$D$7:$D$9,Models!$F$7:$F$9),IF(AND($U108&gt;=1,$U108&lt;=3),LOOKUP($A$3,Models!$D$7:$D$9,Models!$G$7:$G$9),IF(AND($U108&gt;=4,$U108&lt;=6),LOOKUP($A$3,Models!$D$7:$D$9,Models!$H$7:$H$9), IF(AND($U108&gt;=7,$U108&lt;=10),LOOKUP($A$3,Models!$D$7:$D$9,Models!$I$7:$I$9), IF($U108 &gt; 10,LOOKUP($A$3,Models!$D$7:$D$9,Models!$J$7:$J$9), 0))))), 0)</f>
        <v>0</v>
      </c>
      <c r="Y108" s="14">
        <f>IF($T108=Models!$E$11,IF($U108&lt;1,LOOKUP($A$3,Models!$D$7:$D$9,Models!$F$12:$F$14),IF(AND($U108&gt;=1,$U108&lt;=3),LOOKUP($A$3,Models!$D$7:$D$9,Models!$G$12:$G$14),IF(AND($U108&gt;=4,$U108&lt;=6),LOOKUP($A$3,Models!$D$7:$D$9,Models!$H$12:$H$14), IF(AND($U108&gt;=7,$U108&lt;=10),LOOKUP($A$3,Models!$D$7:$D$9,Models!$I$12:$I$14), IF($U108 &gt; 10,LOOKUP($A$3,Models!$D$7:$D$9,Models!$J$12:$J$14), 0))))), 0)</f>
        <v>0</v>
      </c>
      <c r="Z108" s="14">
        <f>IF($T108=Models!$E$16,IF($U108&lt;1,LOOKUP($A$3,Models!$D$7:$D$9,Models!$F$17:$F$19),IF(AND($U108&gt;=1,$U108&lt;=3),LOOKUP($A$3,Models!$D$7:$D$9,Models!$G$17:$G$19),IF(AND($U108&gt;=4,$U108&lt;=6),LOOKUP($A$3,Models!$D$7:$D$9,Models!$H$17:$H$19), IF(AND($U108&gt;=7,$U108&lt;=10),LOOKUP($A$3,Models!$D$7:$D$9,Models!$I$17:$I$19), IF($U108 &gt; 10,LOOKUP($A$3,Models!$D$7:$D$9,Models!$J$17:$J$19), 0))))), 0)</f>
        <v>0</v>
      </c>
      <c r="AA108" s="14">
        <f>IF($T108=Models!$E$21,IF($U108&lt;1,LOOKUP($A$3,Models!$D$7:$D$9,Models!$F$22:$F$24),IF(AND($U108&gt;=1,$U108&lt;=3),LOOKUP($A$3,Models!$D$7:$D$9,Models!$G$22:$G$24),IF(AND($U108&gt;=4,$U108&lt;=6),LOOKUP($A$3,Models!$D$7:$D$9,Models!$H$22:$H$24), IF(AND($U108&gt;=7,$U108&lt;=10),LOOKUP($A$3,Models!$D$7:$D$9,Models!$I$22:$I$24), IF($U108 &gt; 10,LOOKUP($A$3,Models!$D$7:$D$9,Models!$J$22:$J$24), 0))))), 0)</f>
        <v>0</v>
      </c>
      <c r="AB108" s="14">
        <f>IF($T108=Models!$E$26,IF($U108&lt;1,LOOKUP($A$3,Models!$D$7:$D$9,Models!$F$27:$F$29),IF(AND($U108&gt;=1,$U108&lt;=3),LOOKUP($A$3,Models!$D$7:$D$9,Models!$G$27:$G$29),IF(AND($U108&gt;=4,$U108&lt;=6),LOOKUP($A$3,Models!$D$7:$D$9,Models!$H$27:$H$29), IF(AND($U108&gt;=7,$U108&lt;=10),LOOKUP($A$3,Models!$D$7:$D$9,Models!$I$27:$I$29), IF($U108 &gt; 10,LOOKUP($A$3,Models!$D$7:$D$9,Models!$J$27:$J$29), 0))))), 0)</f>
        <v>0</v>
      </c>
      <c r="AC108" s="14">
        <f>IF($T108=Models!$E$31,IF($U108&lt;1,LOOKUP($A$3,Models!$D$7:$D$9,Models!$F$32:$F$34),IF(AND($U108&gt;=1,$U108&lt;=3),LOOKUP($A$3,Models!$D$7:$D$9,Models!$G$32:$G$34),IF(AND($U108&gt;=4,$U108&lt;=6),LOOKUP($A$3,Models!$D$7:$D$9,Models!$H$32:$H$34), IF(AND($U108&gt;=7,$U108&lt;=10),LOOKUP($A$3,Models!$D$7:$D$9,Models!$I$32:$I$34), IF($U108 &gt; 10,LOOKUP($A$3,Models!$D$7:$D$9,Models!$J$32:$J$34), 0))))), 0)</f>
        <v>0</v>
      </c>
      <c r="AD108" s="14">
        <f>IF($T108=Models!$E$39,IF($U108&lt;1,LOOKUP($A$3,Models!$D$7:$D$9,Models!$F$40:$F$42),IF(AND($U108&gt;=1,$U108&lt;=4),LOOKUP($A$3,Models!$D$7:$D$9,Models!$G$40:$G$42),IF(AND($U108&gt;=5,$U108&lt;=7),LOOKUP($A$3,Models!$D$7:$D$9,Models!$H$40:$H$42), IF($U108 &gt; 7,LOOKUP($A$3,Models!$D$7:$D$9,Models!$I$40:$I$42), 0)))), 0)</f>
        <v>0</v>
      </c>
      <c r="AE108" s="14">
        <f>IF($T108=Models!$E$44,IF($U108&lt;1,LOOKUP($A$3,Models!$D$7:$D$9,Models!$F$45:$F$47),IF(AND($U108&gt;=1,$U108&lt;=4),LOOKUP($A$3,Models!$D$7:$D$9,Models!$G$45:$G$47),IF(AND($U108&gt;=5,$U108&lt;=7),LOOKUP($A$3,Models!$D$7:$D$9,Models!$H$45:$H$47), IF($U108 &gt; 7,LOOKUP($A$3,Models!$D$7:$D$9,Models!$I$45:$I$47), 0)))), 0)</f>
        <v>0</v>
      </c>
      <c r="AF108" s="14">
        <f>IF($T108=Models!$E$49,IF($U108&lt;1,LOOKUP($A$3,Models!$D$7:$D$9,Models!$F$50:$F$52),IF(AND($U108&gt;=1,$U108&lt;=4),LOOKUP($A$3,Models!$D$7:$D$9,Models!$G$50:$G$52),IF(AND($U108&gt;=5,$U108&lt;=7),LOOKUP($A$3,Models!$D$7:$D$9,Models!$H$50:$H$52), IF($U108 &gt; 7,LOOKUP($A$3,Models!$D$7:$D$9,Models!$I$50:$I$52), 0)))), 0)</f>
        <v>0</v>
      </c>
      <c r="AG108" s="14">
        <f>IF($T108=Models!$E$54,IF($U108&lt;1,LOOKUP($A$3,Models!$D$7:$D$9,Models!$F$55:$F$57),IF(AND($U108&gt;=1,$U108&lt;=4),LOOKUP($A$3,Models!$D$7:$D$9,Models!$G$55:$G$57),IF(AND($U108&gt;=5,$U108&lt;=7),LOOKUP($A$3,Models!$D$7:$D$9,Models!$H$55:$H$57), IF($U108 &gt; 7,LOOKUP($A$3,Models!$D$7:$D$9,Models!$I$55:$I$57), 0)))), 0)</f>
        <v>0</v>
      </c>
      <c r="AH108" s="14">
        <f>IF($T108=Models!$E$59,IF($U108&lt;1,LOOKUP($A$3,Models!$D$7:$D$9,Models!$F$60:$F$62),IF(AND($U108&gt;=1,$U108&lt;=4),LOOKUP($A$3,Models!$D$7:$D$9,Models!$G$60:$G$62),IF(AND($U108&gt;=5,$U108&lt;=7),LOOKUP($A$3,Models!$D$7:$D$9,Models!$H$60:$H$62), IF($U108 &gt; 7,LOOKUP($A$3,Models!$D$7:$D$9,Models!$I$60:$I$62), 0)))), 0)</f>
        <v>0</v>
      </c>
    </row>
    <row r="109" spans="16:34">
      <c r="P109" s="6" t="e">
        <f ca="1">IF(LOOKUP(Beds!A142, Models!$A$4:$A$105, Models!$B$4:$B$105) = "QUEBEC 2", " ", IF(LOOKUP(Beds!A142, Models!$A$4:$A$105, Models!$B$4:$B$105) = "QUEBEC", " ", IF(Beds!B142 = 0, 0, YEAR(NOW())-IF(VALUE(LEFT(Beds!B142,2))&gt;80,CONCATENATE(19,LEFT(Beds!B142,2)),CONCATENATE(20,LEFT(Beds!B142,2))))))</f>
        <v>#N/A</v>
      </c>
      <c r="S109" s="7" t="str">
        <f>LEFT(Beds!A140,4)</f>
        <v/>
      </c>
      <c r="T109" t="str">
        <f>IF(S109 = "", " ", LOOKUP(S109,Models!$A$4:$A$99,Models!$B$4:$B$99))</f>
        <v xml:space="preserve"> </v>
      </c>
      <c r="U109" t="str">
        <f>Beds!C140</f>
        <v/>
      </c>
      <c r="W109">
        <f t="shared" si="1"/>
        <v>0</v>
      </c>
      <c r="X109" s="14">
        <f>IF($T109=Models!$E$6,IF($U109&lt;1,LOOKUP($A$3,Models!$D$7:$D$9,Models!$F$7:$F$9),IF(AND($U109&gt;=1,$U109&lt;=3),LOOKUP($A$3,Models!$D$7:$D$9,Models!$G$7:$G$9),IF(AND($U109&gt;=4,$U109&lt;=6),LOOKUP($A$3,Models!$D$7:$D$9,Models!$H$7:$H$9), IF(AND($U109&gt;=7,$U109&lt;=10),LOOKUP($A$3,Models!$D$7:$D$9,Models!$I$7:$I$9), IF($U109 &gt; 10,LOOKUP($A$3,Models!$D$7:$D$9,Models!$J$7:$J$9), 0))))), 0)</f>
        <v>0</v>
      </c>
      <c r="Y109" s="14">
        <f>IF($T109=Models!$E$11,IF($U109&lt;1,LOOKUP($A$3,Models!$D$7:$D$9,Models!$F$12:$F$14),IF(AND($U109&gt;=1,$U109&lt;=3),LOOKUP($A$3,Models!$D$7:$D$9,Models!$G$12:$G$14),IF(AND($U109&gt;=4,$U109&lt;=6),LOOKUP($A$3,Models!$D$7:$D$9,Models!$H$12:$H$14), IF(AND($U109&gt;=7,$U109&lt;=10),LOOKUP($A$3,Models!$D$7:$D$9,Models!$I$12:$I$14), IF($U109 &gt; 10,LOOKUP($A$3,Models!$D$7:$D$9,Models!$J$12:$J$14), 0))))), 0)</f>
        <v>0</v>
      </c>
      <c r="Z109" s="14">
        <f>IF($T109=Models!$E$16,IF($U109&lt;1,LOOKUP($A$3,Models!$D$7:$D$9,Models!$F$17:$F$19),IF(AND($U109&gt;=1,$U109&lt;=3),LOOKUP($A$3,Models!$D$7:$D$9,Models!$G$17:$G$19),IF(AND($U109&gt;=4,$U109&lt;=6),LOOKUP($A$3,Models!$D$7:$D$9,Models!$H$17:$H$19), IF(AND($U109&gt;=7,$U109&lt;=10),LOOKUP($A$3,Models!$D$7:$D$9,Models!$I$17:$I$19), IF($U109 &gt; 10,LOOKUP($A$3,Models!$D$7:$D$9,Models!$J$17:$J$19), 0))))), 0)</f>
        <v>0</v>
      </c>
      <c r="AA109" s="14">
        <f>IF($T109=Models!$E$21,IF($U109&lt;1,LOOKUP($A$3,Models!$D$7:$D$9,Models!$F$22:$F$24),IF(AND($U109&gt;=1,$U109&lt;=3),LOOKUP($A$3,Models!$D$7:$D$9,Models!$G$22:$G$24),IF(AND($U109&gt;=4,$U109&lt;=6),LOOKUP($A$3,Models!$D$7:$D$9,Models!$H$22:$H$24), IF(AND($U109&gt;=7,$U109&lt;=10),LOOKUP($A$3,Models!$D$7:$D$9,Models!$I$22:$I$24), IF($U109 &gt; 10,LOOKUP($A$3,Models!$D$7:$D$9,Models!$J$22:$J$24), 0))))), 0)</f>
        <v>0</v>
      </c>
      <c r="AB109" s="14">
        <f>IF($T109=Models!$E$26,IF($U109&lt;1,LOOKUP($A$3,Models!$D$7:$D$9,Models!$F$27:$F$29),IF(AND($U109&gt;=1,$U109&lt;=3),LOOKUP($A$3,Models!$D$7:$D$9,Models!$G$27:$G$29),IF(AND($U109&gt;=4,$U109&lt;=6),LOOKUP($A$3,Models!$D$7:$D$9,Models!$H$27:$H$29), IF(AND($U109&gt;=7,$U109&lt;=10),LOOKUP($A$3,Models!$D$7:$D$9,Models!$I$27:$I$29), IF($U109 &gt; 10,LOOKUP($A$3,Models!$D$7:$D$9,Models!$J$27:$J$29), 0))))), 0)</f>
        <v>0</v>
      </c>
      <c r="AC109" s="14">
        <f>IF($T109=Models!$E$31,IF($U109&lt;1,LOOKUP($A$3,Models!$D$7:$D$9,Models!$F$32:$F$34),IF(AND($U109&gt;=1,$U109&lt;=3),LOOKUP($A$3,Models!$D$7:$D$9,Models!$G$32:$G$34),IF(AND($U109&gt;=4,$U109&lt;=6),LOOKUP($A$3,Models!$D$7:$D$9,Models!$H$32:$H$34), IF(AND($U109&gt;=7,$U109&lt;=10),LOOKUP($A$3,Models!$D$7:$D$9,Models!$I$32:$I$34), IF($U109 &gt; 10,LOOKUP($A$3,Models!$D$7:$D$9,Models!$J$32:$J$34), 0))))), 0)</f>
        <v>0</v>
      </c>
      <c r="AD109" s="14">
        <f>IF($T109=Models!$E$39,IF($U109&lt;1,LOOKUP($A$3,Models!$D$7:$D$9,Models!$F$40:$F$42),IF(AND($U109&gt;=1,$U109&lt;=4),LOOKUP($A$3,Models!$D$7:$D$9,Models!$G$40:$G$42),IF(AND($U109&gt;=5,$U109&lt;=7),LOOKUP($A$3,Models!$D$7:$D$9,Models!$H$40:$H$42), IF($U109 &gt; 7,LOOKUP($A$3,Models!$D$7:$D$9,Models!$I$40:$I$42), 0)))), 0)</f>
        <v>0</v>
      </c>
      <c r="AE109" s="14">
        <f>IF($T109=Models!$E$44,IF($U109&lt;1,LOOKUP($A$3,Models!$D$7:$D$9,Models!$F$45:$F$47),IF(AND($U109&gt;=1,$U109&lt;=4),LOOKUP($A$3,Models!$D$7:$D$9,Models!$G$45:$G$47),IF(AND($U109&gt;=5,$U109&lt;=7),LOOKUP($A$3,Models!$D$7:$D$9,Models!$H$45:$H$47), IF($U109 &gt; 7,LOOKUP($A$3,Models!$D$7:$D$9,Models!$I$45:$I$47), 0)))), 0)</f>
        <v>0</v>
      </c>
      <c r="AF109" s="14">
        <f>IF($T109=Models!$E$49,IF($U109&lt;1,LOOKUP($A$3,Models!$D$7:$D$9,Models!$F$50:$F$52),IF(AND($U109&gt;=1,$U109&lt;=4),LOOKUP($A$3,Models!$D$7:$D$9,Models!$G$50:$G$52),IF(AND($U109&gt;=5,$U109&lt;=7),LOOKUP($A$3,Models!$D$7:$D$9,Models!$H$50:$H$52), IF($U109 &gt; 7,LOOKUP($A$3,Models!$D$7:$D$9,Models!$I$50:$I$52), 0)))), 0)</f>
        <v>0</v>
      </c>
      <c r="AG109" s="14">
        <f>IF($T109=Models!$E$54,IF($U109&lt;1,LOOKUP($A$3,Models!$D$7:$D$9,Models!$F$55:$F$57),IF(AND($U109&gt;=1,$U109&lt;=4),LOOKUP($A$3,Models!$D$7:$D$9,Models!$G$55:$G$57),IF(AND($U109&gt;=5,$U109&lt;=7),LOOKUP($A$3,Models!$D$7:$D$9,Models!$H$55:$H$57), IF($U109 &gt; 7,LOOKUP($A$3,Models!$D$7:$D$9,Models!$I$55:$I$57), 0)))), 0)</f>
        <v>0</v>
      </c>
      <c r="AH109" s="14">
        <f>IF($T109=Models!$E$59,IF($U109&lt;1,LOOKUP($A$3,Models!$D$7:$D$9,Models!$F$60:$F$62),IF(AND($U109&gt;=1,$U109&lt;=4),LOOKUP($A$3,Models!$D$7:$D$9,Models!$G$60:$G$62),IF(AND($U109&gt;=5,$U109&lt;=7),LOOKUP($A$3,Models!$D$7:$D$9,Models!$H$60:$H$62), IF($U109 &gt; 7,LOOKUP($A$3,Models!$D$7:$D$9,Models!$I$60:$I$62), 0)))), 0)</f>
        <v>0</v>
      </c>
    </row>
    <row r="110" spans="16:34">
      <c r="P110" s="6" t="e">
        <f ca="1">IF(LOOKUP(Beds!A143, Models!$A$4:$A$105, Models!$B$4:$B$105) = "QUEBEC 2", " ", IF(LOOKUP(Beds!A143, Models!$A$4:$A$105, Models!$B$4:$B$105) = "QUEBEC", " ", IF(Beds!B143 = 0, 0, YEAR(NOW())-IF(VALUE(LEFT(Beds!B143,2))&gt;80,CONCATENATE(19,LEFT(Beds!B143,2)),CONCATENATE(20,LEFT(Beds!B143,2))))))</f>
        <v>#N/A</v>
      </c>
      <c r="S110" s="7" t="str">
        <f>LEFT(Beds!A141,4)</f>
        <v/>
      </c>
      <c r="T110" t="str">
        <f>IF(S110 = "", " ", LOOKUP(S110,Models!$A$4:$A$99,Models!$B$4:$B$99))</f>
        <v xml:space="preserve"> </v>
      </c>
      <c r="U110" t="str">
        <f>Beds!C141</f>
        <v/>
      </c>
      <c r="W110">
        <f t="shared" si="1"/>
        <v>0</v>
      </c>
      <c r="X110" s="14">
        <f>IF($T110=Models!$E$6,IF($U110&lt;1,LOOKUP($A$3,Models!$D$7:$D$9,Models!$F$7:$F$9),IF(AND($U110&gt;=1,$U110&lt;=3),LOOKUP($A$3,Models!$D$7:$D$9,Models!$G$7:$G$9),IF(AND($U110&gt;=4,$U110&lt;=6),LOOKUP($A$3,Models!$D$7:$D$9,Models!$H$7:$H$9), IF(AND($U110&gt;=7,$U110&lt;=10),LOOKUP($A$3,Models!$D$7:$D$9,Models!$I$7:$I$9), IF($U110 &gt; 10,LOOKUP($A$3,Models!$D$7:$D$9,Models!$J$7:$J$9), 0))))), 0)</f>
        <v>0</v>
      </c>
      <c r="Y110" s="14">
        <f>IF($T110=Models!$E$11,IF($U110&lt;1,LOOKUP($A$3,Models!$D$7:$D$9,Models!$F$12:$F$14),IF(AND($U110&gt;=1,$U110&lt;=3),LOOKUP($A$3,Models!$D$7:$D$9,Models!$G$12:$G$14),IF(AND($U110&gt;=4,$U110&lt;=6),LOOKUP($A$3,Models!$D$7:$D$9,Models!$H$12:$H$14), IF(AND($U110&gt;=7,$U110&lt;=10),LOOKUP($A$3,Models!$D$7:$D$9,Models!$I$12:$I$14), IF($U110 &gt; 10,LOOKUP($A$3,Models!$D$7:$D$9,Models!$J$12:$J$14), 0))))), 0)</f>
        <v>0</v>
      </c>
      <c r="Z110" s="14">
        <f>IF($T110=Models!$E$16,IF($U110&lt;1,LOOKUP($A$3,Models!$D$7:$D$9,Models!$F$17:$F$19),IF(AND($U110&gt;=1,$U110&lt;=3),LOOKUP($A$3,Models!$D$7:$D$9,Models!$G$17:$G$19),IF(AND($U110&gt;=4,$U110&lt;=6),LOOKUP($A$3,Models!$D$7:$D$9,Models!$H$17:$H$19), IF(AND($U110&gt;=7,$U110&lt;=10),LOOKUP($A$3,Models!$D$7:$D$9,Models!$I$17:$I$19), IF($U110 &gt; 10,LOOKUP($A$3,Models!$D$7:$D$9,Models!$J$17:$J$19), 0))))), 0)</f>
        <v>0</v>
      </c>
      <c r="AA110" s="14">
        <f>IF($T110=Models!$E$21,IF($U110&lt;1,LOOKUP($A$3,Models!$D$7:$D$9,Models!$F$22:$F$24),IF(AND($U110&gt;=1,$U110&lt;=3),LOOKUP($A$3,Models!$D$7:$D$9,Models!$G$22:$G$24),IF(AND($U110&gt;=4,$U110&lt;=6),LOOKUP($A$3,Models!$D$7:$D$9,Models!$H$22:$H$24), IF(AND($U110&gt;=7,$U110&lt;=10),LOOKUP($A$3,Models!$D$7:$D$9,Models!$I$22:$I$24), IF($U110 &gt; 10,LOOKUP($A$3,Models!$D$7:$D$9,Models!$J$22:$J$24), 0))))), 0)</f>
        <v>0</v>
      </c>
      <c r="AB110" s="14">
        <f>IF($T110=Models!$E$26,IF($U110&lt;1,LOOKUP($A$3,Models!$D$7:$D$9,Models!$F$27:$F$29),IF(AND($U110&gt;=1,$U110&lt;=3),LOOKUP($A$3,Models!$D$7:$D$9,Models!$G$27:$G$29),IF(AND($U110&gt;=4,$U110&lt;=6),LOOKUP($A$3,Models!$D$7:$D$9,Models!$H$27:$H$29), IF(AND($U110&gt;=7,$U110&lt;=10),LOOKUP($A$3,Models!$D$7:$D$9,Models!$I$27:$I$29), IF($U110 &gt; 10,LOOKUP($A$3,Models!$D$7:$D$9,Models!$J$27:$J$29), 0))))), 0)</f>
        <v>0</v>
      </c>
      <c r="AC110" s="14">
        <f>IF($T110=Models!$E$31,IF($U110&lt;1,LOOKUP($A$3,Models!$D$7:$D$9,Models!$F$32:$F$34),IF(AND($U110&gt;=1,$U110&lt;=3),LOOKUP($A$3,Models!$D$7:$D$9,Models!$G$32:$G$34),IF(AND($U110&gt;=4,$U110&lt;=6),LOOKUP($A$3,Models!$D$7:$D$9,Models!$H$32:$H$34), IF(AND($U110&gt;=7,$U110&lt;=10),LOOKUP($A$3,Models!$D$7:$D$9,Models!$I$32:$I$34), IF($U110 &gt; 10,LOOKUP($A$3,Models!$D$7:$D$9,Models!$J$32:$J$34), 0))))), 0)</f>
        <v>0</v>
      </c>
      <c r="AD110" s="14">
        <f>IF($T110=Models!$E$39,IF($U110&lt;1,LOOKUP($A$3,Models!$D$7:$D$9,Models!$F$40:$F$42),IF(AND($U110&gt;=1,$U110&lt;=4),LOOKUP($A$3,Models!$D$7:$D$9,Models!$G$40:$G$42),IF(AND($U110&gt;=5,$U110&lt;=7),LOOKUP($A$3,Models!$D$7:$D$9,Models!$H$40:$H$42), IF($U110 &gt; 7,LOOKUP($A$3,Models!$D$7:$D$9,Models!$I$40:$I$42), 0)))), 0)</f>
        <v>0</v>
      </c>
      <c r="AE110" s="14">
        <f>IF($T110=Models!$E$44,IF($U110&lt;1,LOOKUP($A$3,Models!$D$7:$D$9,Models!$F$45:$F$47),IF(AND($U110&gt;=1,$U110&lt;=4),LOOKUP($A$3,Models!$D$7:$D$9,Models!$G$45:$G$47),IF(AND($U110&gt;=5,$U110&lt;=7),LOOKUP($A$3,Models!$D$7:$D$9,Models!$H$45:$H$47), IF($U110 &gt; 7,LOOKUP($A$3,Models!$D$7:$D$9,Models!$I$45:$I$47), 0)))), 0)</f>
        <v>0</v>
      </c>
      <c r="AF110" s="14">
        <f>IF($T110=Models!$E$49,IF($U110&lt;1,LOOKUP($A$3,Models!$D$7:$D$9,Models!$F$50:$F$52),IF(AND($U110&gt;=1,$U110&lt;=4),LOOKUP($A$3,Models!$D$7:$D$9,Models!$G$50:$G$52),IF(AND($U110&gt;=5,$U110&lt;=7),LOOKUP($A$3,Models!$D$7:$D$9,Models!$H$50:$H$52), IF($U110 &gt; 7,LOOKUP($A$3,Models!$D$7:$D$9,Models!$I$50:$I$52), 0)))), 0)</f>
        <v>0</v>
      </c>
      <c r="AG110" s="14">
        <f>IF($T110=Models!$E$54,IF($U110&lt;1,LOOKUP($A$3,Models!$D$7:$D$9,Models!$F$55:$F$57),IF(AND($U110&gt;=1,$U110&lt;=4),LOOKUP($A$3,Models!$D$7:$D$9,Models!$G$55:$G$57),IF(AND($U110&gt;=5,$U110&lt;=7),LOOKUP($A$3,Models!$D$7:$D$9,Models!$H$55:$H$57), IF($U110 &gt; 7,LOOKUP($A$3,Models!$D$7:$D$9,Models!$I$55:$I$57), 0)))), 0)</f>
        <v>0</v>
      </c>
      <c r="AH110" s="14">
        <f>IF($T110=Models!$E$59,IF($U110&lt;1,LOOKUP($A$3,Models!$D$7:$D$9,Models!$F$60:$F$62),IF(AND($U110&gt;=1,$U110&lt;=4),LOOKUP($A$3,Models!$D$7:$D$9,Models!$G$60:$G$62),IF(AND($U110&gt;=5,$U110&lt;=7),LOOKUP($A$3,Models!$D$7:$D$9,Models!$H$60:$H$62), IF($U110 &gt; 7,LOOKUP($A$3,Models!$D$7:$D$9,Models!$I$60:$I$62), 0)))), 0)</f>
        <v>0</v>
      </c>
    </row>
    <row r="111" spans="16:34">
      <c r="P111" s="6" t="e">
        <f ca="1">IF(LOOKUP(Beds!A144, Models!$A$4:$A$105, Models!$B$4:$B$105) = "QUEBEC 2", " ", IF(LOOKUP(Beds!A144, Models!$A$4:$A$105, Models!$B$4:$B$105) = "QUEBEC", " ", IF(Beds!B144 = 0, 0, YEAR(NOW())-IF(VALUE(LEFT(Beds!B144,2))&gt;80,CONCATENATE(19,LEFT(Beds!B144,2)),CONCATENATE(20,LEFT(Beds!B144,2))))))</f>
        <v>#N/A</v>
      </c>
      <c r="S111" s="7" t="str">
        <f>LEFT(Beds!A142,4)</f>
        <v/>
      </c>
      <c r="T111" t="str">
        <f>IF(S111 = "", " ", LOOKUP(S111,Models!$A$4:$A$99,Models!$B$4:$B$99))</f>
        <v xml:space="preserve"> </v>
      </c>
      <c r="U111" t="str">
        <f>Beds!C142</f>
        <v/>
      </c>
      <c r="W111">
        <f t="shared" si="1"/>
        <v>0</v>
      </c>
      <c r="X111" s="14">
        <f>IF($T111=Models!$E$6,IF($U111&lt;1,LOOKUP($A$3,Models!$D$7:$D$9,Models!$F$7:$F$9),IF(AND($U111&gt;=1,$U111&lt;=3),LOOKUP($A$3,Models!$D$7:$D$9,Models!$G$7:$G$9),IF(AND($U111&gt;=4,$U111&lt;=6),LOOKUP($A$3,Models!$D$7:$D$9,Models!$H$7:$H$9), IF(AND($U111&gt;=7,$U111&lt;=10),LOOKUP($A$3,Models!$D$7:$D$9,Models!$I$7:$I$9), IF($U111 &gt; 10,LOOKUP($A$3,Models!$D$7:$D$9,Models!$J$7:$J$9), 0))))), 0)</f>
        <v>0</v>
      </c>
      <c r="Y111" s="14">
        <f>IF($T111=Models!$E$11,IF($U111&lt;1,LOOKUP($A$3,Models!$D$7:$D$9,Models!$F$12:$F$14),IF(AND($U111&gt;=1,$U111&lt;=3),LOOKUP($A$3,Models!$D$7:$D$9,Models!$G$12:$G$14),IF(AND($U111&gt;=4,$U111&lt;=6),LOOKUP($A$3,Models!$D$7:$D$9,Models!$H$12:$H$14), IF(AND($U111&gt;=7,$U111&lt;=10),LOOKUP($A$3,Models!$D$7:$D$9,Models!$I$12:$I$14), IF($U111 &gt; 10,LOOKUP($A$3,Models!$D$7:$D$9,Models!$J$12:$J$14), 0))))), 0)</f>
        <v>0</v>
      </c>
      <c r="Z111" s="14">
        <f>IF($T111=Models!$E$16,IF($U111&lt;1,LOOKUP($A$3,Models!$D$7:$D$9,Models!$F$17:$F$19),IF(AND($U111&gt;=1,$U111&lt;=3),LOOKUP($A$3,Models!$D$7:$D$9,Models!$G$17:$G$19),IF(AND($U111&gt;=4,$U111&lt;=6),LOOKUP($A$3,Models!$D$7:$D$9,Models!$H$17:$H$19), IF(AND($U111&gt;=7,$U111&lt;=10),LOOKUP($A$3,Models!$D$7:$D$9,Models!$I$17:$I$19), IF($U111 &gt; 10,LOOKUP($A$3,Models!$D$7:$D$9,Models!$J$17:$J$19), 0))))), 0)</f>
        <v>0</v>
      </c>
      <c r="AA111" s="14">
        <f>IF($T111=Models!$E$21,IF($U111&lt;1,LOOKUP($A$3,Models!$D$7:$D$9,Models!$F$22:$F$24),IF(AND($U111&gt;=1,$U111&lt;=3),LOOKUP($A$3,Models!$D$7:$D$9,Models!$G$22:$G$24),IF(AND($U111&gt;=4,$U111&lt;=6),LOOKUP($A$3,Models!$D$7:$D$9,Models!$H$22:$H$24), IF(AND($U111&gt;=7,$U111&lt;=10),LOOKUP($A$3,Models!$D$7:$D$9,Models!$I$22:$I$24), IF($U111 &gt; 10,LOOKUP($A$3,Models!$D$7:$D$9,Models!$J$22:$J$24), 0))))), 0)</f>
        <v>0</v>
      </c>
      <c r="AB111" s="14">
        <f>IF($T111=Models!$E$26,IF($U111&lt;1,LOOKUP($A$3,Models!$D$7:$D$9,Models!$F$27:$F$29),IF(AND($U111&gt;=1,$U111&lt;=3),LOOKUP($A$3,Models!$D$7:$D$9,Models!$G$27:$G$29),IF(AND($U111&gt;=4,$U111&lt;=6),LOOKUP($A$3,Models!$D$7:$D$9,Models!$H$27:$H$29), IF(AND($U111&gt;=7,$U111&lt;=10),LOOKUP($A$3,Models!$D$7:$D$9,Models!$I$27:$I$29), IF($U111 &gt; 10,LOOKUP($A$3,Models!$D$7:$D$9,Models!$J$27:$J$29), 0))))), 0)</f>
        <v>0</v>
      </c>
      <c r="AC111" s="14">
        <f>IF($T111=Models!$E$31,IF($U111&lt;1,LOOKUP($A$3,Models!$D$7:$D$9,Models!$F$32:$F$34),IF(AND($U111&gt;=1,$U111&lt;=3),LOOKUP($A$3,Models!$D$7:$D$9,Models!$G$32:$G$34),IF(AND($U111&gt;=4,$U111&lt;=6),LOOKUP($A$3,Models!$D$7:$D$9,Models!$H$32:$H$34), IF(AND($U111&gt;=7,$U111&lt;=10),LOOKUP($A$3,Models!$D$7:$D$9,Models!$I$32:$I$34), IF($U111 &gt; 10,LOOKUP($A$3,Models!$D$7:$D$9,Models!$J$32:$J$34), 0))))), 0)</f>
        <v>0</v>
      </c>
      <c r="AD111" s="14">
        <f>IF($T111=Models!$E$39,IF($U111&lt;1,LOOKUP($A$3,Models!$D$7:$D$9,Models!$F$40:$F$42),IF(AND($U111&gt;=1,$U111&lt;=4),LOOKUP($A$3,Models!$D$7:$D$9,Models!$G$40:$G$42),IF(AND($U111&gt;=5,$U111&lt;=7),LOOKUP($A$3,Models!$D$7:$D$9,Models!$H$40:$H$42), IF($U111 &gt; 7,LOOKUP($A$3,Models!$D$7:$D$9,Models!$I$40:$I$42), 0)))), 0)</f>
        <v>0</v>
      </c>
      <c r="AE111" s="14">
        <f>IF($T111=Models!$E$44,IF($U111&lt;1,LOOKUP($A$3,Models!$D$7:$D$9,Models!$F$45:$F$47),IF(AND($U111&gt;=1,$U111&lt;=4),LOOKUP($A$3,Models!$D$7:$D$9,Models!$G$45:$G$47),IF(AND($U111&gt;=5,$U111&lt;=7),LOOKUP($A$3,Models!$D$7:$D$9,Models!$H$45:$H$47), IF($U111 &gt; 7,LOOKUP($A$3,Models!$D$7:$D$9,Models!$I$45:$I$47), 0)))), 0)</f>
        <v>0</v>
      </c>
      <c r="AF111" s="14">
        <f>IF($T111=Models!$E$49,IF($U111&lt;1,LOOKUP($A$3,Models!$D$7:$D$9,Models!$F$50:$F$52),IF(AND($U111&gt;=1,$U111&lt;=4),LOOKUP($A$3,Models!$D$7:$D$9,Models!$G$50:$G$52),IF(AND($U111&gt;=5,$U111&lt;=7),LOOKUP($A$3,Models!$D$7:$D$9,Models!$H$50:$H$52), IF($U111 &gt; 7,LOOKUP($A$3,Models!$D$7:$D$9,Models!$I$50:$I$52), 0)))), 0)</f>
        <v>0</v>
      </c>
      <c r="AG111" s="14">
        <f>IF($T111=Models!$E$54,IF($U111&lt;1,LOOKUP($A$3,Models!$D$7:$D$9,Models!$F$55:$F$57),IF(AND($U111&gt;=1,$U111&lt;=4),LOOKUP($A$3,Models!$D$7:$D$9,Models!$G$55:$G$57),IF(AND($U111&gt;=5,$U111&lt;=7),LOOKUP($A$3,Models!$D$7:$D$9,Models!$H$55:$H$57), IF($U111 &gt; 7,LOOKUP($A$3,Models!$D$7:$D$9,Models!$I$55:$I$57), 0)))), 0)</f>
        <v>0</v>
      </c>
      <c r="AH111" s="14">
        <f>IF($T111=Models!$E$59,IF($U111&lt;1,LOOKUP($A$3,Models!$D$7:$D$9,Models!$F$60:$F$62),IF(AND($U111&gt;=1,$U111&lt;=4),LOOKUP($A$3,Models!$D$7:$D$9,Models!$G$60:$G$62),IF(AND($U111&gt;=5,$U111&lt;=7),LOOKUP($A$3,Models!$D$7:$D$9,Models!$H$60:$H$62), IF($U111 &gt; 7,LOOKUP($A$3,Models!$D$7:$D$9,Models!$I$60:$I$62), 0)))), 0)</f>
        <v>0</v>
      </c>
    </row>
    <row r="112" spans="16:34">
      <c r="P112" s="6" t="e">
        <f ca="1">IF(LOOKUP(Beds!A145, Models!$A$4:$A$105, Models!$B$4:$B$105) = "QUEBEC 2", " ", IF(LOOKUP(Beds!A145, Models!$A$4:$A$105, Models!$B$4:$B$105) = "QUEBEC", " ", IF(Beds!B145 = 0, 0, YEAR(NOW())-IF(VALUE(LEFT(Beds!B145,2))&gt;80,CONCATENATE(19,LEFT(Beds!B145,2)),CONCATENATE(20,LEFT(Beds!B145,2))))))</f>
        <v>#N/A</v>
      </c>
      <c r="S112" s="7" t="str">
        <f>LEFT(Beds!A143,4)</f>
        <v/>
      </c>
      <c r="T112" t="str">
        <f>IF(S112 = "", " ", LOOKUP(S112,Models!$A$4:$A$99,Models!$B$4:$B$99))</f>
        <v xml:space="preserve"> </v>
      </c>
      <c r="U112" t="str">
        <f>Beds!C143</f>
        <v/>
      </c>
      <c r="W112">
        <f t="shared" si="1"/>
        <v>0</v>
      </c>
      <c r="X112" s="14">
        <f>IF($T112=Models!$E$6,IF($U112&lt;1,LOOKUP($A$3,Models!$D$7:$D$9,Models!$F$7:$F$9),IF(AND($U112&gt;=1,$U112&lt;=3),LOOKUP($A$3,Models!$D$7:$D$9,Models!$G$7:$G$9),IF(AND($U112&gt;=4,$U112&lt;=6),LOOKUP($A$3,Models!$D$7:$D$9,Models!$H$7:$H$9), IF(AND($U112&gt;=7,$U112&lt;=10),LOOKUP($A$3,Models!$D$7:$D$9,Models!$I$7:$I$9), IF($U112 &gt; 10,LOOKUP($A$3,Models!$D$7:$D$9,Models!$J$7:$J$9), 0))))), 0)</f>
        <v>0</v>
      </c>
      <c r="Y112" s="14">
        <f>IF($T112=Models!$E$11,IF($U112&lt;1,LOOKUP($A$3,Models!$D$7:$D$9,Models!$F$12:$F$14),IF(AND($U112&gt;=1,$U112&lt;=3),LOOKUP($A$3,Models!$D$7:$D$9,Models!$G$12:$G$14),IF(AND($U112&gt;=4,$U112&lt;=6),LOOKUP($A$3,Models!$D$7:$D$9,Models!$H$12:$H$14), IF(AND($U112&gt;=7,$U112&lt;=10),LOOKUP($A$3,Models!$D$7:$D$9,Models!$I$12:$I$14), IF($U112 &gt; 10,LOOKUP($A$3,Models!$D$7:$D$9,Models!$J$12:$J$14), 0))))), 0)</f>
        <v>0</v>
      </c>
      <c r="Z112" s="14">
        <f>IF($T112=Models!$E$16,IF($U112&lt;1,LOOKUP($A$3,Models!$D$7:$D$9,Models!$F$17:$F$19),IF(AND($U112&gt;=1,$U112&lt;=3),LOOKUP($A$3,Models!$D$7:$D$9,Models!$G$17:$G$19),IF(AND($U112&gt;=4,$U112&lt;=6),LOOKUP($A$3,Models!$D$7:$D$9,Models!$H$17:$H$19), IF(AND($U112&gt;=7,$U112&lt;=10),LOOKUP($A$3,Models!$D$7:$D$9,Models!$I$17:$I$19), IF($U112 &gt; 10,LOOKUP($A$3,Models!$D$7:$D$9,Models!$J$17:$J$19), 0))))), 0)</f>
        <v>0</v>
      </c>
      <c r="AA112" s="14">
        <f>IF($T112=Models!$E$21,IF($U112&lt;1,LOOKUP($A$3,Models!$D$7:$D$9,Models!$F$22:$F$24),IF(AND($U112&gt;=1,$U112&lt;=3),LOOKUP($A$3,Models!$D$7:$D$9,Models!$G$22:$G$24),IF(AND($U112&gt;=4,$U112&lt;=6),LOOKUP($A$3,Models!$D$7:$D$9,Models!$H$22:$H$24), IF(AND($U112&gt;=7,$U112&lt;=10),LOOKUP($A$3,Models!$D$7:$D$9,Models!$I$22:$I$24), IF($U112 &gt; 10,LOOKUP($A$3,Models!$D$7:$D$9,Models!$J$22:$J$24), 0))))), 0)</f>
        <v>0</v>
      </c>
      <c r="AB112" s="14">
        <f>IF($T112=Models!$E$26,IF($U112&lt;1,LOOKUP($A$3,Models!$D$7:$D$9,Models!$F$27:$F$29),IF(AND($U112&gt;=1,$U112&lt;=3),LOOKUP($A$3,Models!$D$7:$D$9,Models!$G$27:$G$29),IF(AND($U112&gt;=4,$U112&lt;=6),LOOKUP($A$3,Models!$D$7:$D$9,Models!$H$27:$H$29), IF(AND($U112&gt;=7,$U112&lt;=10),LOOKUP($A$3,Models!$D$7:$D$9,Models!$I$27:$I$29), IF($U112 &gt; 10,LOOKUP($A$3,Models!$D$7:$D$9,Models!$J$27:$J$29), 0))))), 0)</f>
        <v>0</v>
      </c>
      <c r="AC112" s="14">
        <f>IF($T112=Models!$E$31,IF($U112&lt;1,LOOKUP($A$3,Models!$D$7:$D$9,Models!$F$32:$F$34),IF(AND($U112&gt;=1,$U112&lt;=3),LOOKUP($A$3,Models!$D$7:$D$9,Models!$G$32:$G$34),IF(AND($U112&gt;=4,$U112&lt;=6),LOOKUP($A$3,Models!$D$7:$D$9,Models!$H$32:$H$34), IF(AND($U112&gt;=7,$U112&lt;=10),LOOKUP($A$3,Models!$D$7:$D$9,Models!$I$32:$I$34), IF($U112 &gt; 10,LOOKUP($A$3,Models!$D$7:$D$9,Models!$J$32:$J$34), 0))))), 0)</f>
        <v>0</v>
      </c>
      <c r="AD112" s="14">
        <f>IF($T112=Models!$E$39,IF($U112&lt;1,LOOKUP($A$3,Models!$D$7:$D$9,Models!$F$40:$F$42),IF(AND($U112&gt;=1,$U112&lt;=4),LOOKUP($A$3,Models!$D$7:$D$9,Models!$G$40:$G$42),IF(AND($U112&gt;=5,$U112&lt;=7),LOOKUP($A$3,Models!$D$7:$D$9,Models!$H$40:$H$42), IF($U112 &gt; 7,LOOKUP($A$3,Models!$D$7:$D$9,Models!$I$40:$I$42), 0)))), 0)</f>
        <v>0</v>
      </c>
      <c r="AE112" s="14">
        <f>IF($T112=Models!$E$44,IF($U112&lt;1,LOOKUP($A$3,Models!$D$7:$D$9,Models!$F$45:$F$47),IF(AND($U112&gt;=1,$U112&lt;=4),LOOKUP($A$3,Models!$D$7:$D$9,Models!$G$45:$G$47),IF(AND($U112&gt;=5,$U112&lt;=7),LOOKUP($A$3,Models!$D$7:$D$9,Models!$H$45:$H$47), IF($U112 &gt; 7,LOOKUP($A$3,Models!$D$7:$D$9,Models!$I$45:$I$47), 0)))), 0)</f>
        <v>0</v>
      </c>
      <c r="AF112" s="14">
        <f>IF($T112=Models!$E$49,IF($U112&lt;1,LOOKUP($A$3,Models!$D$7:$D$9,Models!$F$50:$F$52),IF(AND($U112&gt;=1,$U112&lt;=4),LOOKUP($A$3,Models!$D$7:$D$9,Models!$G$50:$G$52),IF(AND($U112&gt;=5,$U112&lt;=7),LOOKUP($A$3,Models!$D$7:$D$9,Models!$H$50:$H$52), IF($U112 &gt; 7,LOOKUP($A$3,Models!$D$7:$D$9,Models!$I$50:$I$52), 0)))), 0)</f>
        <v>0</v>
      </c>
      <c r="AG112" s="14">
        <f>IF($T112=Models!$E$54,IF($U112&lt;1,LOOKUP($A$3,Models!$D$7:$D$9,Models!$F$55:$F$57),IF(AND($U112&gt;=1,$U112&lt;=4),LOOKUP($A$3,Models!$D$7:$D$9,Models!$G$55:$G$57),IF(AND($U112&gt;=5,$U112&lt;=7),LOOKUP($A$3,Models!$D$7:$D$9,Models!$H$55:$H$57), IF($U112 &gt; 7,LOOKUP($A$3,Models!$D$7:$D$9,Models!$I$55:$I$57), 0)))), 0)</f>
        <v>0</v>
      </c>
      <c r="AH112" s="14">
        <f>IF($T112=Models!$E$59,IF($U112&lt;1,LOOKUP($A$3,Models!$D$7:$D$9,Models!$F$60:$F$62),IF(AND($U112&gt;=1,$U112&lt;=4),LOOKUP($A$3,Models!$D$7:$D$9,Models!$G$60:$G$62),IF(AND($U112&gt;=5,$U112&lt;=7),LOOKUP($A$3,Models!$D$7:$D$9,Models!$H$60:$H$62), IF($U112 &gt; 7,LOOKUP($A$3,Models!$D$7:$D$9,Models!$I$60:$I$62), 0)))), 0)</f>
        <v>0</v>
      </c>
    </row>
    <row r="113" spans="16:34">
      <c r="P113" s="6" t="e">
        <f ca="1">IF(LOOKUP(Beds!A146, Models!$A$4:$A$105, Models!$B$4:$B$105) = "QUEBEC 2", " ", IF(LOOKUP(Beds!A146, Models!$A$4:$A$105, Models!$B$4:$B$105) = "QUEBEC", " ", IF(Beds!B146 = 0, 0, YEAR(NOW())-IF(VALUE(LEFT(Beds!B146,2))&gt;80,CONCATENATE(19,LEFT(Beds!B146,2)),CONCATENATE(20,LEFT(Beds!B146,2))))))</f>
        <v>#N/A</v>
      </c>
      <c r="S113" s="7" t="str">
        <f>LEFT(Beds!A144,4)</f>
        <v/>
      </c>
      <c r="T113" t="str">
        <f>IF(S113 = "", " ", LOOKUP(S113,Models!$A$4:$A$99,Models!$B$4:$B$99))</f>
        <v xml:space="preserve"> </v>
      </c>
      <c r="U113" t="str">
        <f>Beds!C144</f>
        <v/>
      </c>
      <c r="W113">
        <f t="shared" si="1"/>
        <v>0</v>
      </c>
      <c r="X113" s="14">
        <f>IF($T113=Models!$E$6,IF($U113&lt;1,LOOKUP($A$3,Models!$D$7:$D$9,Models!$F$7:$F$9),IF(AND($U113&gt;=1,$U113&lt;=3),LOOKUP($A$3,Models!$D$7:$D$9,Models!$G$7:$G$9),IF(AND($U113&gt;=4,$U113&lt;=6),LOOKUP($A$3,Models!$D$7:$D$9,Models!$H$7:$H$9), IF(AND($U113&gt;=7,$U113&lt;=10),LOOKUP($A$3,Models!$D$7:$D$9,Models!$I$7:$I$9), IF($U113 &gt; 10,LOOKUP($A$3,Models!$D$7:$D$9,Models!$J$7:$J$9), 0))))), 0)</f>
        <v>0</v>
      </c>
      <c r="Y113" s="14">
        <f>IF($T113=Models!$E$11,IF($U113&lt;1,LOOKUP($A$3,Models!$D$7:$D$9,Models!$F$12:$F$14),IF(AND($U113&gt;=1,$U113&lt;=3),LOOKUP($A$3,Models!$D$7:$D$9,Models!$G$12:$G$14),IF(AND($U113&gt;=4,$U113&lt;=6),LOOKUP($A$3,Models!$D$7:$D$9,Models!$H$12:$H$14), IF(AND($U113&gt;=7,$U113&lt;=10),LOOKUP($A$3,Models!$D$7:$D$9,Models!$I$12:$I$14), IF($U113 &gt; 10,LOOKUP($A$3,Models!$D$7:$D$9,Models!$J$12:$J$14), 0))))), 0)</f>
        <v>0</v>
      </c>
      <c r="Z113" s="14">
        <f>IF($T113=Models!$E$16,IF($U113&lt;1,LOOKUP($A$3,Models!$D$7:$D$9,Models!$F$17:$F$19),IF(AND($U113&gt;=1,$U113&lt;=3),LOOKUP($A$3,Models!$D$7:$D$9,Models!$G$17:$G$19),IF(AND($U113&gt;=4,$U113&lt;=6),LOOKUP($A$3,Models!$D$7:$D$9,Models!$H$17:$H$19), IF(AND($U113&gt;=7,$U113&lt;=10),LOOKUP($A$3,Models!$D$7:$D$9,Models!$I$17:$I$19), IF($U113 &gt; 10,LOOKUP($A$3,Models!$D$7:$D$9,Models!$J$17:$J$19), 0))))), 0)</f>
        <v>0</v>
      </c>
      <c r="AA113" s="14">
        <f>IF($T113=Models!$E$21,IF($U113&lt;1,LOOKUP($A$3,Models!$D$7:$D$9,Models!$F$22:$F$24),IF(AND($U113&gt;=1,$U113&lt;=3),LOOKUP($A$3,Models!$D$7:$D$9,Models!$G$22:$G$24),IF(AND($U113&gt;=4,$U113&lt;=6),LOOKUP($A$3,Models!$D$7:$D$9,Models!$H$22:$H$24), IF(AND($U113&gt;=7,$U113&lt;=10),LOOKUP($A$3,Models!$D$7:$D$9,Models!$I$22:$I$24), IF($U113 &gt; 10,LOOKUP($A$3,Models!$D$7:$D$9,Models!$J$22:$J$24), 0))))), 0)</f>
        <v>0</v>
      </c>
      <c r="AB113" s="14">
        <f>IF($T113=Models!$E$26,IF($U113&lt;1,LOOKUP($A$3,Models!$D$7:$D$9,Models!$F$27:$F$29),IF(AND($U113&gt;=1,$U113&lt;=3),LOOKUP($A$3,Models!$D$7:$D$9,Models!$G$27:$G$29),IF(AND($U113&gt;=4,$U113&lt;=6),LOOKUP($A$3,Models!$D$7:$D$9,Models!$H$27:$H$29), IF(AND($U113&gt;=7,$U113&lt;=10),LOOKUP($A$3,Models!$D$7:$D$9,Models!$I$27:$I$29), IF($U113 &gt; 10,LOOKUP($A$3,Models!$D$7:$D$9,Models!$J$27:$J$29), 0))))), 0)</f>
        <v>0</v>
      </c>
      <c r="AC113" s="14">
        <f>IF($T113=Models!$E$31,IF($U113&lt;1,LOOKUP($A$3,Models!$D$7:$D$9,Models!$F$32:$F$34),IF(AND($U113&gt;=1,$U113&lt;=3),LOOKUP($A$3,Models!$D$7:$D$9,Models!$G$32:$G$34),IF(AND($U113&gt;=4,$U113&lt;=6),LOOKUP($A$3,Models!$D$7:$D$9,Models!$H$32:$H$34), IF(AND($U113&gt;=7,$U113&lt;=10),LOOKUP($A$3,Models!$D$7:$D$9,Models!$I$32:$I$34), IF($U113 &gt; 10,LOOKUP($A$3,Models!$D$7:$D$9,Models!$J$32:$J$34), 0))))), 0)</f>
        <v>0</v>
      </c>
      <c r="AD113" s="14">
        <f>IF($T113=Models!$E$39,IF($U113&lt;1,LOOKUP($A$3,Models!$D$7:$D$9,Models!$F$40:$F$42),IF(AND($U113&gt;=1,$U113&lt;=4),LOOKUP($A$3,Models!$D$7:$D$9,Models!$G$40:$G$42),IF(AND($U113&gt;=5,$U113&lt;=7),LOOKUP($A$3,Models!$D$7:$D$9,Models!$H$40:$H$42), IF($U113 &gt; 7,LOOKUP($A$3,Models!$D$7:$D$9,Models!$I$40:$I$42), 0)))), 0)</f>
        <v>0</v>
      </c>
      <c r="AE113" s="14">
        <f>IF($T113=Models!$E$44,IF($U113&lt;1,LOOKUP($A$3,Models!$D$7:$D$9,Models!$F$45:$F$47),IF(AND($U113&gt;=1,$U113&lt;=4),LOOKUP($A$3,Models!$D$7:$D$9,Models!$G$45:$G$47),IF(AND($U113&gt;=5,$U113&lt;=7),LOOKUP($A$3,Models!$D$7:$D$9,Models!$H$45:$H$47), IF($U113 &gt; 7,LOOKUP($A$3,Models!$D$7:$D$9,Models!$I$45:$I$47), 0)))), 0)</f>
        <v>0</v>
      </c>
      <c r="AF113" s="14">
        <f>IF($T113=Models!$E$49,IF($U113&lt;1,LOOKUP($A$3,Models!$D$7:$D$9,Models!$F$50:$F$52),IF(AND($U113&gt;=1,$U113&lt;=4),LOOKUP($A$3,Models!$D$7:$D$9,Models!$G$50:$G$52),IF(AND($U113&gt;=5,$U113&lt;=7),LOOKUP($A$3,Models!$D$7:$D$9,Models!$H$50:$H$52), IF($U113 &gt; 7,LOOKUP($A$3,Models!$D$7:$D$9,Models!$I$50:$I$52), 0)))), 0)</f>
        <v>0</v>
      </c>
      <c r="AG113" s="14">
        <f>IF($T113=Models!$E$54,IF($U113&lt;1,LOOKUP($A$3,Models!$D$7:$D$9,Models!$F$55:$F$57),IF(AND($U113&gt;=1,$U113&lt;=4),LOOKUP($A$3,Models!$D$7:$D$9,Models!$G$55:$G$57),IF(AND($U113&gt;=5,$U113&lt;=7),LOOKUP($A$3,Models!$D$7:$D$9,Models!$H$55:$H$57), IF($U113 &gt; 7,LOOKUP($A$3,Models!$D$7:$D$9,Models!$I$55:$I$57), 0)))), 0)</f>
        <v>0</v>
      </c>
      <c r="AH113" s="14">
        <f>IF($T113=Models!$E$59,IF($U113&lt;1,LOOKUP($A$3,Models!$D$7:$D$9,Models!$F$60:$F$62),IF(AND($U113&gt;=1,$U113&lt;=4),LOOKUP($A$3,Models!$D$7:$D$9,Models!$G$60:$G$62),IF(AND($U113&gt;=5,$U113&lt;=7),LOOKUP($A$3,Models!$D$7:$D$9,Models!$H$60:$H$62), IF($U113 &gt; 7,LOOKUP($A$3,Models!$D$7:$D$9,Models!$I$60:$I$62), 0)))), 0)</f>
        <v>0</v>
      </c>
    </row>
    <row r="114" spans="16:34">
      <c r="P114" s="6" t="e">
        <f ca="1">IF(LOOKUP(Beds!A147, Models!$A$4:$A$105, Models!$B$4:$B$105) = "QUEBEC 2", " ", IF(LOOKUP(Beds!A147, Models!$A$4:$A$105, Models!$B$4:$B$105) = "QUEBEC", " ", IF(Beds!B147 = 0, 0, YEAR(NOW())-IF(VALUE(LEFT(Beds!B147,2))&gt;80,CONCATENATE(19,LEFT(Beds!B147,2)),CONCATENATE(20,LEFT(Beds!B147,2))))))</f>
        <v>#N/A</v>
      </c>
      <c r="S114" s="7" t="str">
        <f>LEFT(Beds!A145,4)</f>
        <v/>
      </c>
      <c r="T114" t="str">
        <f>IF(S114 = "", " ", LOOKUP(S114,Models!$A$4:$A$99,Models!$B$4:$B$99))</f>
        <v xml:space="preserve"> </v>
      </c>
      <c r="U114" t="str">
        <f>Beds!C145</f>
        <v/>
      </c>
      <c r="W114">
        <f t="shared" si="1"/>
        <v>0</v>
      </c>
      <c r="X114" s="14">
        <f>IF($T114=Models!$E$6,IF($U114&lt;1,LOOKUP($A$3,Models!$D$7:$D$9,Models!$F$7:$F$9),IF(AND($U114&gt;=1,$U114&lt;=3),LOOKUP($A$3,Models!$D$7:$D$9,Models!$G$7:$G$9),IF(AND($U114&gt;=4,$U114&lt;=6),LOOKUP($A$3,Models!$D$7:$D$9,Models!$H$7:$H$9), IF(AND($U114&gt;=7,$U114&lt;=10),LOOKUP($A$3,Models!$D$7:$D$9,Models!$I$7:$I$9), IF($U114 &gt; 10,LOOKUP($A$3,Models!$D$7:$D$9,Models!$J$7:$J$9), 0))))), 0)</f>
        <v>0</v>
      </c>
      <c r="Y114" s="14">
        <f>IF($T114=Models!$E$11,IF($U114&lt;1,LOOKUP($A$3,Models!$D$7:$D$9,Models!$F$12:$F$14),IF(AND($U114&gt;=1,$U114&lt;=3),LOOKUP($A$3,Models!$D$7:$D$9,Models!$G$12:$G$14),IF(AND($U114&gt;=4,$U114&lt;=6),LOOKUP($A$3,Models!$D$7:$D$9,Models!$H$12:$H$14), IF(AND($U114&gt;=7,$U114&lt;=10),LOOKUP($A$3,Models!$D$7:$D$9,Models!$I$12:$I$14), IF($U114 &gt; 10,LOOKUP($A$3,Models!$D$7:$D$9,Models!$J$12:$J$14), 0))))), 0)</f>
        <v>0</v>
      </c>
      <c r="Z114" s="14">
        <f>IF($T114=Models!$E$16,IF($U114&lt;1,LOOKUP($A$3,Models!$D$7:$D$9,Models!$F$17:$F$19),IF(AND($U114&gt;=1,$U114&lt;=3),LOOKUP($A$3,Models!$D$7:$D$9,Models!$G$17:$G$19),IF(AND($U114&gt;=4,$U114&lt;=6),LOOKUP($A$3,Models!$D$7:$D$9,Models!$H$17:$H$19), IF(AND($U114&gt;=7,$U114&lt;=10),LOOKUP($A$3,Models!$D$7:$D$9,Models!$I$17:$I$19), IF($U114 &gt; 10,LOOKUP($A$3,Models!$D$7:$D$9,Models!$J$17:$J$19), 0))))), 0)</f>
        <v>0</v>
      </c>
      <c r="AA114" s="14">
        <f>IF($T114=Models!$E$21,IF($U114&lt;1,LOOKUP($A$3,Models!$D$7:$D$9,Models!$F$22:$F$24),IF(AND($U114&gt;=1,$U114&lt;=3),LOOKUP($A$3,Models!$D$7:$D$9,Models!$G$22:$G$24),IF(AND($U114&gt;=4,$U114&lt;=6),LOOKUP($A$3,Models!$D$7:$D$9,Models!$H$22:$H$24), IF(AND($U114&gt;=7,$U114&lt;=10),LOOKUP($A$3,Models!$D$7:$D$9,Models!$I$22:$I$24), IF($U114 &gt; 10,LOOKUP($A$3,Models!$D$7:$D$9,Models!$J$22:$J$24), 0))))), 0)</f>
        <v>0</v>
      </c>
      <c r="AB114" s="14">
        <f>IF($T114=Models!$E$26,IF($U114&lt;1,LOOKUP($A$3,Models!$D$7:$D$9,Models!$F$27:$F$29),IF(AND($U114&gt;=1,$U114&lt;=3),LOOKUP($A$3,Models!$D$7:$D$9,Models!$G$27:$G$29),IF(AND($U114&gt;=4,$U114&lt;=6),LOOKUP($A$3,Models!$D$7:$D$9,Models!$H$27:$H$29), IF(AND($U114&gt;=7,$U114&lt;=10),LOOKUP($A$3,Models!$D$7:$D$9,Models!$I$27:$I$29), IF($U114 &gt; 10,LOOKUP($A$3,Models!$D$7:$D$9,Models!$J$27:$J$29), 0))))), 0)</f>
        <v>0</v>
      </c>
      <c r="AC114" s="14">
        <f>IF($T114=Models!$E$31,IF($U114&lt;1,LOOKUP($A$3,Models!$D$7:$D$9,Models!$F$32:$F$34),IF(AND($U114&gt;=1,$U114&lt;=3),LOOKUP($A$3,Models!$D$7:$D$9,Models!$G$32:$G$34),IF(AND($U114&gt;=4,$U114&lt;=6),LOOKUP($A$3,Models!$D$7:$D$9,Models!$H$32:$H$34), IF(AND($U114&gt;=7,$U114&lt;=10),LOOKUP($A$3,Models!$D$7:$D$9,Models!$I$32:$I$34), IF($U114 &gt; 10,LOOKUP($A$3,Models!$D$7:$D$9,Models!$J$32:$J$34), 0))))), 0)</f>
        <v>0</v>
      </c>
      <c r="AD114" s="14">
        <f>IF($T114=Models!$E$39,IF($U114&lt;1,LOOKUP($A$3,Models!$D$7:$D$9,Models!$F$40:$F$42),IF(AND($U114&gt;=1,$U114&lt;=4),LOOKUP($A$3,Models!$D$7:$D$9,Models!$G$40:$G$42),IF(AND($U114&gt;=5,$U114&lt;=7),LOOKUP($A$3,Models!$D$7:$D$9,Models!$H$40:$H$42), IF($U114 &gt; 7,LOOKUP($A$3,Models!$D$7:$D$9,Models!$I$40:$I$42), 0)))), 0)</f>
        <v>0</v>
      </c>
      <c r="AE114" s="14">
        <f>IF($T114=Models!$E$44,IF($U114&lt;1,LOOKUP($A$3,Models!$D$7:$D$9,Models!$F$45:$F$47),IF(AND($U114&gt;=1,$U114&lt;=4),LOOKUP($A$3,Models!$D$7:$D$9,Models!$G$45:$G$47),IF(AND($U114&gt;=5,$U114&lt;=7),LOOKUP($A$3,Models!$D$7:$D$9,Models!$H$45:$H$47), IF($U114 &gt; 7,LOOKUP($A$3,Models!$D$7:$D$9,Models!$I$45:$I$47), 0)))), 0)</f>
        <v>0</v>
      </c>
      <c r="AF114" s="14">
        <f>IF($T114=Models!$E$49,IF($U114&lt;1,LOOKUP($A$3,Models!$D$7:$D$9,Models!$F$50:$F$52),IF(AND($U114&gt;=1,$U114&lt;=4),LOOKUP($A$3,Models!$D$7:$D$9,Models!$G$50:$G$52),IF(AND($U114&gt;=5,$U114&lt;=7),LOOKUP($A$3,Models!$D$7:$D$9,Models!$H$50:$H$52), IF($U114 &gt; 7,LOOKUP($A$3,Models!$D$7:$D$9,Models!$I$50:$I$52), 0)))), 0)</f>
        <v>0</v>
      </c>
      <c r="AG114" s="14">
        <f>IF($T114=Models!$E$54,IF($U114&lt;1,LOOKUP($A$3,Models!$D$7:$D$9,Models!$F$55:$F$57),IF(AND($U114&gt;=1,$U114&lt;=4),LOOKUP($A$3,Models!$D$7:$D$9,Models!$G$55:$G$57),IF(AND($U114&gt;=5,$U114&lt;=7),LOOKUP($A$3,Models!$D$7:$D$9,Models!$H$55:$H$57), IF($U114 &gt; 7,LOOKUP($A$3,Models!$D$7:$D$9,Models!$I$55:$I$57), 0)))), 0)</f>
        <v>0</v>
      </c>
      <c r="AH114" s="14">
        <f>IF($T114=Models!$E$59,IF($U114&lt;1,LOOKUP($A$3,Models!$D$7:$D$9,Models!$F$60:$F$62),IF(AND($U114&gt;=1,$U114&lt;=4),LOOKUP($A$3,Models!$D$7:$D$9,Models!$G$60:$G$62),IF(AND($U114&gt;=5,$U114&lt;=7),LOOKUP($A$3,Models!$D$7:$D$9,Models!$H$60:$H$62), IF($U114 &gt; 7,LOOKUP($A$3,Models!$D$7:$D$9,Models!$I$60:$I$62), 0)))), 0)</f>
        <v>0</v>
      </c>
    </row>
    <row r="115" spans="16:34">
      <c r="P115" s="6" t="e">
        <f ca="1">IF(LOOKUP(Beds!A148, Models!$A$4:$A$105, Models!$B$4:$B$105) = "QUEBEC 2", " ", IF(LOOKUP(Beds!A148, Models!$A$4:$A$105, Models!$B$4:$B$105) = "QUEBEC", " ", IF(Beds!B148 = 0, 0, YEAR(NOW())-IF(VALUE(LEFT(Beds!B148,2))&gt;80,CONCATENATE(19,LEFT(Beds!B148,2)),CONCATENATE(20,LEFT(Beds!B148,2))))))</f>
        <v>#N/A</v>
      </c>
      <c r="S115" s="7" t="str">
        <f>LEFT(Beds!A146,4)</f>
        <v/>
      </c>
      <c r="T115" t="str">
        <f>IF(S115 = "", " ", LOOKUP(S115,Models!$A$4:$A$99,Models!$B$4:$B$99))</f>
        <v xml:space="preserve"> </v>
      </c>
      <c r="U115" t="str">
        <f>Beds!C146</f>
        <v/>
      </c>
      <c r="W115">
        <f t="shared" si="1"/>
        <v>0</v>
      </c>
      <c r="X115" s="14">
        <f>IF($T115=Models!$E$6,IF($U115&lt;1,LOOKUP($A$3,Models!$D$7:$D$9,Models!$F$7:$F$9),IF(AND($U115&gt;=1,$U115&lt;=3),LOOKUP($A$3,Models!$D$7:$D$9,Models!$G$7:$G$9),IF(AND($U115&gt;=4,$U115&lt;=6),LOOKUP($A$3,Models!$D$7:$D$9,Models!$H$7:$H$9), IF(AND($U115&gt;=7,$U115&lt;=10),LOOKUP($A$3,Models!$D$7:$D$9,Models!$I$7:$I$9), IF($U115 &gt; 10,LOOKUP($A$3,Models!$D$7:$D$9,Models!$J$7:$J$9), 0))))), 0)</f>
        <v>0</v>
      </c>
      <c r="Y115" s="14">
        <f>IF($T115=Models!$E$11,IF($U115&lt;1,LOOKUP($A$3,Models!$D$7:$D$9,Models!$F$12:$F$14),IF(AND($U115&gt;=1,$U115&lt;=3),LOOKUP($A$3,Models!$D$7:$D$9,Models!$G$12:$G$14),IF(AND($U115&gt;=4,$U115&lt;=6),LOOKUP($A$3,Models!$D$7:$D$9,Models!$H$12:$H$14), IF(AND($U115&gt;=7,$U115&lt;=10),LOOKUP($A$3,Models!$D$7:$D$9,Models!$I$12:$I$14), IF($U115 &gt; 10,LOOKUP($A$3,Models!$D$7:$D$9,Models!$J$12:$J$14), 0))))), 0)</f>
        <v>0</v>
      </c>
      <c r="Z115" s="14">
        <f>IF($T115=Models!$E$16,IF($U115&lt;1,LOOKUP($A$3,Models!$D$7:$D$9,Models!$F$17:$F$19),IF(AND($U115&gt;=1,$U115&lt;=3),LOOKUP($A$3,Models!$D$7:$D$9,Models!$G$17:$G$19),IF(AND($U115&gt;=4,$U115&lt;=6),LOOKUP($A$3,Models!$D$7:$D$9,Models!$H$17:$H$19), IF(AND($U115&gt;=7,$U115&lt;=10),LOOKUP($A$3,Models!$D$7:$D$9,Models!$I$17:$I$19), IF($U115 &gt; 10,LOOKUP($A$3,Models!$D$7:$D$9,Models!$J$17:$J$19), 0))))), 0)</f>
        <v>0</v>
      </c>
      <c r="AA115" s="14">
        <f>IF($T115=Models!$E$21,IF($U115&lt;1,LOOKUP($A$3,Models!$D$7:$D$9,Models!$F$22:$F$24),IF(AND($U115&gt;=1,$U115&lt;=3),LOOKUP($A$3,Models!$D$7:$D$9,Models!$G$22:$G$24),IF(AND($U115&gt;=4,$U115&lt;=6),LOOKUP($A$3,Models!$D$7:$D$9,Models!$H$22:$H$24), IF(AND($U115&gt;=7,$U115&lt;=10),LOOKUP($A$3,Models!$D$7:$D$9,Models!$I$22:$I$24), IF($U115 &gt; 10,LOOKUP($A$3,Models!$D$7:$D$9,Models!$J$22:$J$24), 0))))), 0)</f>
        <v>0</v>
      </c>
      <c r="AB115" s="14">
        <f>IF($T115=Models!$E$26,IF($U115&lt;1,LOOKUP($A$3,Models!$D$7:$D$9,Models!$F$27:$F$29),IF(AND($U115&gt;=1,$U115&lt;=3),LOOKUP($A$3,Models!$D$7:$D$9,Models!$G$27:$G$29),IF(AND($U115&gt;=4,$U115&lt;=6),LOOKUP($A$3,Models!$D$7:$D$9,Models!$H$27:$H$29), IF(AND($U115&gt;=7,$U115&lt;=10),LOOKUP($A$3,Models!$D$7:$D$9,Models!$I$27:$I$29), IF($U115 &gt; 10,LOOKUP($A$3,Models!$D$7:$D$9,Models!$J$27:$J$29), 0))))), 0)</f>
        <v>0</v>
      </c>
      <c r="AC115" s="14">
        <f>IF($T115=Models!$E$31,IF($U115&lt;1,LOOKUP($A$3,Models!$D$7:$D$9,Models!$F$32:$F$34),IF(AND($U115&gt;=1,$U115&lt;=3),LOOKUP($A$3,Models!$D$7:$D$9,Models!$G$32:$G$34),IF(AND($U115&gt;=4,$U115&lt;=6),LOOKUP($A$3,Models!$D$7:$D$9,Models!$H$32:$H$34), IF(AND($U115&gt;=7,$U115&lt;=10),LOOKUP($A$3,Models!$D$7:$D$9,Models!$I$32:$I$34), IF($U115 &gt; 10,LOOKUP($A$3,Models!$D$7:$D$9,Models!$J$32:$J$34), 0))))), 0)</f>
        <v>0</v>
      </c>
      <c r="AD115" s="14">
        <f>IF($T115=Models!$E$39,IF($U115&lt;1,LOOKUP($A$3,Models!$D$7:$D$9,Models!$F$40:$F$42),IF(AND($U115&gt;=1,$U115&lt;=4),LOOKUP($A$3,Models!$D$7:$D$9,Models!$G$40:$G$42),IF(AND($U115&gt;=5,$U115&lt;=7),LOOKUP($A$3,Models!$D$7:$D$9,Models!$H$40:$H$42), IF($U115 &gt; 7,LOOKUP($A$3,Models!$D$7:$D$9,Models!$I$40:$I$42), 0)))), 0)</f>
        <v>0</v>
      </c>
      <c r="AE115" s="14">
        <f>IF($T115=Models!$E$44,IF($U115&lt;1,LOOKUP($A$3,Models!$D$7:$D$9,Models!$F$45:$F$47),IF(AND($U115&gt;=1,$U115&lt;=4),LOOKUP($A$3,Models!$D$7:$D$9,Models!$G$45:$G$47),IF(AND($U115&gt;=5,$U115&lt;=7),LOOKUP($A$3,Models!$D$7:$D$9,Models!$H$45:$H$47), IF($U115 &gt; 7,LOOKUP($A$3,Models!$D$7:$D$9,Models!$I$45:$I$47), 0)))), 0)</f>
        <v>0</v>
      </c>
      <c r="AF115" s="14">
        <f>IF($T115=Models!$E$49,IF($U115&lt;1,LOOKUP($A$3,Models!$D$7:$D$9,Models!$F$50:$F$52),IF(AND($U115&gt;=1,$U115&lt;=4),LOOKUP($A$3,Models!$D$7:$D$9,Models!$G$50:$G$52),IF(AND($U115&gt;=5,$U115&lt;=7),LOOKUP($A$3,Models!$D$7:$D$9,Models!$H$50:$H$52), IF($U115 &gt; 7,LOOKUP($A$3,Models!$D$7:$D$9,Models!$I$50:$I$52), 0)))), 0)</f>
        <v>0</v>
      </c>
      <c r="AG115" s="14">
        <f>IF($T115=Models!$E$54,IF($U115&lt;1,LOOKUP($A$3,Models!$D$7:$D$9,Models!$F$55:$F$57),IF(AND($U115&gt;=1,$U115&lt;=4),LOOKUP($A$3,Models!$D$7:$D$9,Models!$G$55:$G$57),IF(AND($U115&gt;=5,$U115&lt;=7),LOOKUP($A$3,Models!$D$7:$D$9,Models!$H$55:$H$57), IF($U115 &gt; 7,LOOKUP($A$3,Models!$D$7:$D$9,Models!$I$55:$I$57), 0)))), 0)</f>
        <v>0</v>
      </c>
      <c r="AH115" s="14">
        <f>IF($T115=Models!$E$59,IF($U115&lt;1,LOOKUP($A$3,Models!$D$7:$D$9,Models!$F$60:$F$62),IF(AND($U115&gt;=1,$U115&lt;=4),LOOKUP($A$3,Models!$D$7:$D$9,Models!$G$60:$G$62),IF(AND($U115&gt;=5,$U115&lt;=7),LOOKUP($A$3,Models!$D$7:$D$9,Models!$H$60:$H$62), IF($U115 &gt; 7,LOOKUP($A$3,Models!$D$7:$D$9,Models!$I$60:$I$62), 0)))), 0)</f>
        <v>0</v>
      </c>
    </row>
    <row r="116" spans="16:34">
      <c r="P116" s="6" t="e">
        <f ca="1">IF(LOOKUP(Beds!A149, Models!$A$4:$A$105, Models!$B$4:$B$105) = "QUEBEC 2", " ", IF(LOOKUP(Beds!A149, Models!$A$4:$A$105, Models!$B$4:$B$105) = "QUEBEC", " ", IF(Beds!B149 = 0, 0, YEAR(NOW())-IF(VALUE(LEFT(Beds!B149,2))&gt;80,CONCATENATE(19,LEFT(Beds!B149,2)),CONCATENATE(20,LEFT(Beds!B149,2))))))</f>
        <v>#N/A</v>
      </c>
      <c r="S116" s="7" t="str">
        <f>LEFT(Beds!A147,4)</f>
        <v/>
      </c>
      <c r="T116" t="str">
        <f>IF(S116 = "", " ", LOOKUP(S116,Models!$A$4:$A$99,Models!$B$4:$B$99))</f>
        <v xml:space="preserve"> </v>
      </c>
      <c r="U116" t="str">
        <f>Beds!C147</f>
        <v/>
      </c>
      <c r="W116">
        <f t="shared" si="1"/>
        <v>0</v>
      </c>
      <c r="X116" s="14">
        <f>IF($T116=Models!$E$6,IF($U116&lt;1,LOOKUP($A$3,Models!$D$7:$D$9,Models!$F$7:$F$9),IF(AND($U116&gt;=1,$U116&lt;=3),LOOKUP($A$3,Models!$D$7:$D$9,Models!$G$7:$G$9),IF(AND($U116&gt;=4,$U116&lt;=6),LOOKUP($A$3,Models!$D$7:$D$9,Models!$H$7:$H$9), IF(AND($U116&gt;=7,$U116&lt;=10),LOOKUP($A$3,Models!$D$7:$D$9,Models!$I$7:$I$9), IF($U116 &gt; 10,LOOKUP($A$3,Models!$D$7:$D$9,Models!$J$7:$J$9), 0))))), 0)</f>
        <v>0</v>
      </c>
      <c r="Y116" s="14">
        <f>IF($T116=Models!$E$11,IF($U116&lt;1,LOOKUP($A$3,Models!$D$7:$D$9,Models!$F$12:$F$14),IF(AND($U116&gt;=1,$U116&lt;=3),LOOKUP($A$3,Models!$D$7:$D$9,Models!$G$12:$G$14),IF(AND($U116&gt;=4,$U116&lt;=6),LOOKUP($A$3,Models!$D$7:$D$9,Models!$H$12:$H$14), IF(AND($U116&gt;=7,$U116&lt;=10),LOOKUP($A$3,Models!$D$7:$D$9,Models!$I$12:$I$14), IF($U116 &gt; 10,LOOKUP($A$3,Models!$D$7:$D$9,Models!$J$12:$J$14), 0))))), 0)</f>
        <v>0</v>
      </c>
      <c r="Z116" s="14">
        <f>IF($T116=Models!$E$16,IF($U116&lt;1,LOOKUP($A$3,Models!$D$7:$D$9,Models!$F$17:$F$19),IF(AND($U116&gt;=1,$U116&lt;=3),LOOKUP($A$3,Models!$D$7:$D$9,Models!$G$17:$G$19),IF(AND($U116&gt;=4,$U116&lt;=6),LOOKUP($A$3,Models!$D$7:$D$9,Models!$H$17:$H$19), IF(AND($U116&gt;=7,$U116&lt;=10),LOOKUP($A$3,Models!$D$7:$D$9,Models!$I$17:$I$19), IF($U116 &gt; 10,LOOKUP($A$3,Models!$D$7:$D$9,Models!$J$17:$J$19), 0))))), 0)</f>
        <v>0</v>
      </c>
      <c r="AA116" s="14">
        <f>IF($T116=Models!$E$21,IF($U116&lt;1,LOOKUP($A$3,Models!$D$7:$D$9,Models!$F$22:$F$24),IF(AND($U116&gt;=1,$U116&lt;=3),LOOKUP($A$3,Models!$D$7:$D$9,Models!$G$22:$G$24),IF(AND($U116&gt;=4,$U116&lt;=6),LOOKUP($A$3,Models!$D$7:$D$9,Models!$H$22:$H$24), IF(AND($U116&gt;=7,$U116&lt;=10),LOOKUP($A$3,Models!$D$7:$D$9,Models!$I$22:$I$24), IF($U116 &gt; 10,LOOKUP($A$3,Models!$D$7:$D$9,Models!$J$22:$J$24), 0))))), 0)</f>
        <v>0</v>
      </c>
      <c r="AB116" s="14">
        <f>IF($T116=Models!$E$26,IF($U116&lt;1,LOOKUP($A$3,Models!$D$7:$D$9,Models!$F$27:$F$29),IF(AND($U116&gt;=1,$U116&lt;=3),LOOKUP($A$3,Models!$D$7:$D$9,Models!$G$27:$G$29),IF(AND($U116&gt;=4,$U116&lt;=6),LOOKUP($A$3,Models!$D$7:$D$9,Models!$H$27:$H$29), IF(AND($U116&gt;=7,$U116&lt;=10),LOOKUP($A$3,Models!$D$7:$D$9,Models!$I$27:$I$29), IF($U116 &gt; 10,LOOKUP($A$3,Models!$D$7:$D$9,Models!$J$27:$J$29), 0))))), 0)</f>
        <v>0</v>
      </c>
      <c r="AC116" s="14">
        <f>IF($T116=Models!$E$31,IF($U116&lt;1,LOOKUP($A$3,Models!$D$7:$D$9,Models!$F$32:$F$34),IF(AND($U116&gt;=1,$U116&lt;=3),LOOKUP($A$3,Models!$D$7:$D$9,Models!$G$32:$G$34),IF(AND($U116&gt;=4,$U116&lt;=6),LOOKUP($A$3,Models!$D$7:$D$9,Models!$H$32:$H$34), IF(AND($U116&gt;=7,$U116&lt;=10),LOOKUP($A$3,Models!$D$7:$D$9,Models!$I$32:$I$34), IF($U116 &gt; 10,LOOKUP($A$3,Models!$D$7:$D$9,Models!$J$32:$J$34), 0))))), 0)</f>
        <v>0</v>
      </c>
      <c r="AD116" s="14">
        <f>IF($T116=Models!$E$39,IF($U116&lt;1,LOOKUP($A$3,Models!$D$7:$D$9,Models!$F$40:$F$42),IF(AND($U116&gt;=1,$U116&lt;=4),LOOKUP($A$3,Models!$D$7:$D$9,Models!$G$40:$G$42),IF(AND($U116&gt;=5,$U116&lt;=7),LOOKUP($A$3,Models!$D$7:$D$9,Models!$H$40:$H$42), IF($U116 &gt; 7,LOOKUP($A$3,Models!$D$7:$D$9,Models!$I$40:$I$42), 0)))), 0)</f>
        <v>0</v>
      </c>
      <c r="AE116" s="14">
        <f>IF($T116=Models!$E$44,IF($U116&lt;1,LOOKUP($A$3,Models!$D$7:$D$9,Models!$F$45:$F$47),IF(AND($U116&gt;=1,$U116&lt;=4),LOOKUP($A$3,Models!$D$7:$D$9,Models!$G$45:$G$47),IF(AND($U116&gt;=5,$U116&lt;=7),LOOKUP($A$3,Models!$D$7:$D$9,Models!$H$45:$H$47), IF($U116 &gt; 7,LOOKUP($A$3,Models!$D$7:$D$9,Models!$I$45:$I$47), 0)))), 0)</f>
        <v>0</v>
      </c>
      <c r="AF116" s="14">
        <f>IF($T116=Models!$E$49,IF($U116&lt;1,LOOKUP($A$3,Models!$D$7:$D$9,Models!$F$50:$F$52),IF(AND($U116&gt;=1,$U116&lt;=4),LOOKUP($A$3,Models!$D$7:$D$9,Models!$G$50:$G$52),IF(AND($U116&gt;=5,$U116&lt;=7),LOOKUP($A$3,Models!$D$7:$D$9,Models!$H$50:$H$52), IF($U116 &gt; 7,LOOKUP($A$3,Models!$D$7:$D$9,Models!$I$50:$I$52), 0)))), 0)</f>
        <v>0</v>
      </c>
      <c r="AG116" s="14">
        <f>IF($T116=Models!$E$54,IF($U116&lt;1,LOOKUP($A$3,Models!$D$7:$D$9,Models!$F$55:$F$57),IF(AND($U116&gt;=1,$U116&lt;=4),LOOKUP($A$3,Models!$D$7:$D$9,Models!$G$55:$G$57),IF(AND($U116&gt;=5,$U116&lt;=7),LOOKUP($A$3,Models!$D$7:$D$9,Models!$H$55:$H$57), IF($U116 &gt; 7,LOOKUP($A$3,Models!$D$7:$D$9,Models!$I$55:$I$57), 0)))), 0)</f>
        <v>0</v>
      </c>
      <c r="AH116" s="14">
        <f>IF($T116=Models!$E$59,IF($U116&lt;1,LOOKUP($A$3,Models!$D$7:$D$9,Models!$F$60:$F$62),IF(AND($U116&gt;=1,$U116&lt;=4),LOOKUP($A$3,Models!$D$7:$D$9,Models!$G$60:$G$62),IF(AND($U116&gt;=5,$U116&lt;=7),LOOKUP($A$3,Models!$D$7:$D$9,Models!$H$60:$H$62), IF($U116 &gt; 7,LOOKUP($A$3,Models!$D$7:$D$9,Models!$I$60:$I$62), 0)))), 0)</f>
        <v>0</v>
      </c>
    </row>
    <row r="117" spans="16:34">
      <c r="P117" s="6" t="e">
        <f ca="1">IF(LOOKUP(Beds!A150, Models!$A$4:$A$105, Models!$B$4:$B$105) = "QUEBEC 2", " ", IF(LOOKUP(Beds!A150, Models!$A$4:$A$105, Models!$B$4:$B$105) = "QUEBEC", " ", IF(Beds!B150 = 0, 0, YEAR(NOW())-IF(VALUE(LEFT(Beds!B150,2))&gt;80,CONCATENATE(19,LEFT(Beds!B150,2)),CONCATENATE(20,LEFT(Beds!B150,2))))))</f>
        <v>#N/A</v>
      </c>
      <c r="S117" s="7" t="str">
        <f>LEFT(Beds!A148,4)</f>
        <v/>
      </c>
      <c r="T117" t="str">
        <f>IF(S117 = "", " ", LOOKUP(S117,Models!$A$4:$A$99,Models!$B$4:$B$99))</f>
        <v xml:space="preserve"> </v>
      </c>
      <c r="U117" t="str">
        <f>Beds!C148</f>
        <v/>
      </c>
      <c r="W117">
        <f t="shared" si="1"/>
        <v>0</v>
      </c>
      <c r="X117" s="14">
        <f>IF($T117=Models!$E$6,IF($U117&lt;1,LOOKUP($A$3,Models!$D$7:$D$9,Models!$F$7:$F$9),IF(AND($U117&gt;=1,$U117&lt;=3),LOOKUP($A$3,Models!$D$7:$D$9,Models!$G$7:$G$9),IF(AND($U117&gt;=4,$U117&lt;=6),LOOKUP($A$3,Models!$D$7:$D$9,Models!$H$7:$H$9), IF(AND($U117&gt;=7,$U117&lt;=10),LOOKUP($A$3,Models!$D$7:$D$9,Models!$I$7:$I$9), IF($U117 &gt; 10,LOOKUP($A$3,Models!$D$7:$D$9,Models!$J$7:$J$9), 0))))), 0)</f>
        <v>0</v>
      </c>
      <c r="Y117" s="14">
        <f>IF($T117=Models!$E$11,IF($U117&lt;1,LOOKUP($A$3,Models!$D$7:$D$9,Models!$F$12:$F$14),IF(AND($U117&gt;=1,$U117&lt;=3),LOOKUP($A$3,Models!$D$7:$D$9,Models!$G$12:$G$14),IF(AND($U117&gt;=4,$U117&lt;=6),LOOKUP($A$3,Models!$D$7:$D$9,Models!$H$12:$H$14), IF(AND($U117&gt;=7,$U117&lt;=10),LOOKUP($A$3,Models!$D$7:$D$9,Models!$I$12:$I$14), IF($U117 &gt; 10,LOOKUP($A$3,Models!$D$7:$D$9,Models!$J$12:$J$14), 0))))), 0)</f>
        <v>0</v>
      </c>
      <c r="Z117" s="14">
        <f>IF($T117=Models!$E$16,IF($U117&lt;1,LOOKUP($A$3,Models!$D$7:$D$9,Models!$F$17:$F$19),IF(AND($U117&gt;=1,$U117&lt;=3),LOOKUP($A$3,Models!$D$7:$D$9,Models!$G$17:$G$19),IF(AND($U117&gt;=4,$U117&lt;=6),LOOKUP($A$3,Models!$D$7:$D$9,Models!$H$17:$H$19), IF(AND($U117&gt;=7,$U117&lt;=10),LOOKUP($A$3,Models!$D$7:$D$9,Models!$I$17:$I$19), IF($U117 &gt; 10,LOOKUP($A$3,Models!$D$7:$D$9,Models!$J$17:$J$19), 0))))), 0)</f>
        <v>0</v>
      </c>
      <c r="AA117" s="14">
        <f>IF($T117=Models!$E$21,IF($U117&lt;1,LOOKUP($A$3,Models!$D$7:$D$9,Models!$F$22:$F$24),IF(AND($U117&gt;=1,$U117&lt;=3),LOOKUP($A$3,Models!$D$7:$D$9,Models!$G$22:$G$24),IF(AND($U117&gt;=4,$U117&lt;=6),LOOKUP($A$3,Models!$D$7:$D$9,Models!$H$22:$H$24), IF(AND($U117&gt;=7,$U117&lt;=10),LOOKUP($A$3,Models!$D$7:$D$9,Models!$I$22:$I$24), IF($U117 &gt; 10,LOOKUP($A$3,Models!$D$7:$D$9,Models!$J$22:$J$24), 0))))), 0)</f>
        <v>0</v>
      </c>
      <c r="AB117" s="14">
        <f>IF($T117=Models!$E$26,IF($U117&lt;1,LOOKUP($A$3,Models!$D$7:$D$9,Models!$F$27:$F$29),IF(AND($U117&gt;=1,$U117&lt;=3),LOOKUP($A$3,Models!$D$7:$D$9,Models!$G$27:$G$29),IF(AND($U117&gt;=4,$U117&lt;=6),LOOKUP($A$3,Models!$D$7:$D$9,Models!$H$27:$H$29), IF(AND($U117&gt;=7,$U117&lt;=10),LOOKUP($A$3,Models!$D$7:$D$9,Models!$I$27:$I$29), IF($U117 &gt; 10,LOOKUP($A$3,Models!$D$7:$D$9,Models!$J$27:$J$29), 0))))), 0)</f>
        <v>0</v>
      </c>
      <c r="AC117" s="14">
        <f>IF($T117=Models!$E$31,IF($U117&lt;1,LOOKUP($A$3,Models!$D$7:$D$9,Models!$F$32:$F$34),IF(AND($U117&gt;=1,$U117&lt;=3),LOOKUP($A$3,Models!$D$7:$D$9,Models!$G$32:$G$34),IF(AND($U117&gt;=4,$U117&lt;=6),LOOKUP($A$3,Models!$D$7:$D$9,Models!$H$32:$H$34), IF(AND($U117&gt;=7,$U117&lt;=10),LOOKUP($A$3,Models!$D$7:$D$9,Models!$I$32:$I$34), IF($U117 &gt; 10,LOOKUP($A$3,Models!$D$7:$D$9,Models!$J$32:$J$34), 0))))), 0)</f>
        <v>0</v>
      </c>
      <c r="AD117" s="14">
        <f>IF($T117=Models!$E$39,IF($U117&lt;1,LOOKUP($A$3,Models!$D$7:$D$9,Models!$F$40:$F$42),IF(AND($U117&gt;=1,$U117&lt;=4),LOOKUP($A$3,Models!$D$7:$D$9,Models!$G$40:$G$42),IF(AND($U117&gt;=5,$U117&lt;=7),LOOKUP($A$3,Models!$D$7:$D$9,Models!$H$40:$H$42), IF($U117 &gt; 7,LOOKUP($A$3,Models!$D$7:$D$9,Models!$I$40:$I$42), 0)))), 0)</f>
        <v>0</v>
      </c>
      <c r="AE117" s="14">
        <f>IF($T117=Models!$E$44,IF($U117&lt;1,LOOKUP($A$3,Models!$D$7:$D$9,Models!$F$45:$F$47),IF(AND($U117&gt;=1,$U117&lt;=4),LOOKUP($A$3,Models!$D$7:$D$9,Models!$G$45:$G$47),IF(AND($U117&gt;=5,$U117&lt;=7),LOOKUP($A$3,Models!$D$7:$D$9,Models!$H$45:$H$47), IF($U117 &gt; 7,LOOKUP($A$3,Models!$D$7:$D$9,Models!$I$45:$I$47), 0)))), 0)</f>
        <v>0</v>
      </c>
      <c r="AF117" s="14">
        <f>IF($T117=Models!$E$49,IF($U117&lt;1,LOOKUP($A$3,Models!$D$7:$D$9,Models!$F$50:$F$52),IF(AND($U117&gt;=1,$U117&lt;=4),LOOKUP($A$3,Models!$D$7:$D$9,Models!$G$50:$G$52),IF(AND($U117&gt;=5,$U117&lt;=7),LOOKUP($A$3,Models!$D$7:$D$9,Models!$H$50:$H$52), IF($U117 &gt; 7,LOOKUP($A$3,Models!$D$7:$D$9,Models!$I$50:$I$52), 0)))), 0)</f>
        <v>0</v>
      </c>
      <c r="AG117" s="14">
        <f>IF($T117=Models!$E$54,IF($U117&lt;1,LOOKUP($A$3,Models!$D$7:$D$9,Models!$F$55:$F$57),IF(AND($U117&gt;=1,$U117&lt;=4),LOOKUP($A$3,Models!$D$7:$D$9,Models!$G$55:$G$57),IF(AND($U117&gt;=5,$U117&lt;=7),LOOKUP($A$3,Models!$D$7:$D$9,Models!$H$55:$H$57), IF($U117 &gt; 7,LOOKUP($A$3,Models!$D$7:$D$9,Models!$I$55:$I$57), 0)))), 0)</f>
        <v>0</v>
      </c>
      <c r="AH117" s="14">
        <f>IF($T117=Models!$E$59,IF($U117&lt;1,LOOKUP($A$3,Models!$D$7:$D$9,Models!$F$60:$F$62),IF(AND($U117&gt;=1,$U117&lt;=4),LOOKUP($A$3,Models!$D$7:$D$9,Models!$G$60:$G$62),IF(AND($U117&gt;=5,$U117&lt;=7),LOOKUP($A$3,Models!$D$7:$D$9,Models!$H$60:$H$62), IF($U117 &gt; 7,LOOKUP($A$3,Models!$D$7:$D$9,Models!$I$60:$I$62), 0)))), 0)</f>
        <v>0</v>
      </c>
    </row>
    <row r="118" spans="16:34">
      <c r="P118" s="6" t="e">
        <f ca="1">IF(LOOKUP(Beds!A151, Models!$A$4:$A$105, Models!$B$4:$B$105) = "QUEBEC 2", " ", IF(LOOKUP(Beds!A151, Models!$A$4:$A$105, Models!$B$4:$B$105) = "QUEBEC", " ", IF(Beds!B151 = 0, 0, YEAR(NOW())-IF(VALUE(LEFT(Beds!B151,2))&gt;80,CONCATENATE(19,LEFT(Beds!B151,2)),CONCATENATE(20,LEFT(Beds!B151,2))))))</f>
        <v>#N/A</v>
      </c>
      <c r="S118" s="7" t="str">
        <f>LEFT(Beds!A149,4)</f>
        <v/>
      </c>
      <c r="T118" t="str">
        <f>IF(S118 = "", " ", LOOKUP(S118,Models!$A$4:$A$99,Models!$B$4:$B$99))</f>
        <v xml:space="preserve"> </v>
      </c>
      <c r="U118" t="str">
        <f>Beds!C149</f>
        <v/>
      </c>
      <c r="W118">
        <f t="shared" si="1"/>
        <v>0</v>
      </c>
      <c r="X118" s="14">
        <f>IF($T118=Models!$E$6,IF($U118&lt;1,LOOKUP($A$3,Models!$D$7:$D$9,Models!$F$7:$F$9),IF(AND($U118&gt;=1,$U118&lt;=3),LOOKUP($A$3,Models!$D$7:$D$9,Models!$G$7:$G$9),IF(AND($U118&gt;=4,$U118&lt;=6),LOOKUP($A$3,Models!$D$7:$D$9,Models!$H$7:$H$9), IF(AND($U118&gt;=7,$U118&lt;=10),LOOKUP($A$3,Models!$D$7:$D$9,Models!$I$7:$I$9), IF($U118 &gt; 10,LOOKUP($A$3,Models!$D$7:$D$9,Models!$J$7:$J$9), 0))))), 0)</f>
        <v>0</v>
      </c>
      <c r="Y118" s="14">
        <f>IF($T118=Models!$E$11,IF($U118&lt;1,LOOKUP($A$3,Models!$D$7:$D$9,Models!$F$12:$F$14),IF(AND($U118&gt;=1,$U118&lt;=3),LOOKUP($A$3,Models!$D$7:$D$9,Models!$G$12:$G$14),IF(AND($U118&gt;=4,$U118&lt;=6),LOOKUP($A$3,Models!$D$7:$D$9,Models!$H$12:$H$14), IF(AND($U118&gt;=7,$U118&lt;=10),LOOKUP($A$3,Models!$D$7:$D$9,Models!$I$12:$I$14), IF($U118 &gt; 10,LOOKUP($A$3,Models!$D$7:$D$9,Models!$J$12:$J$14), 0))))), 0)</f>
        <v>0</v>
      </c>
      <c r="Z118" s="14">
        <f>IF($T118=Models!$E$16,IF($U118&lt;1,LOOKUP($A$3,Models!$D$7:$D$9,Models!$F$17:$F$19),IF(AND($U118&gt;=1,$U118&lt;=3),LOOKUP($A$3,Models!$D$7:$D$9,Models!$G$17:$G$19),IF(AND($U118&gt;=4,$U118&lt;=6),LOOKUP($A$3,Models!$D$7:$D$9,Models!$H$17:$H$19), IF(AND($U118&gt;=7,$U118&lt;=10),LOOKUP($A$3,Models!$D$7:$D$9,Models!$I$17:$I$19), IF($U118 &gt; 10,LOOKUP($A$3,Models!$D$7:$D$9,Models!$J$17:$J$19), 0))))), 0)</f>
        <v>0</v>
      </c>
      <c r="AA118" s="14">
        <f>IF($T118=Models!$E$21,IF($U118&lt;1,LOOKUP($A$3,Models!$D$7:$D$9,Models!$F$22:$F$24),IF(AND($U118&gt;=1,$U118&lt;=3),LOOKUP($A$3,Models!$D$7:$D$9,Models!$G$22:$G$24),IF(AND($U118&gt;=4,$U118&lt;=6),LOOKUP($A$3,Models!$D$7:$D$9,Models!$H$22:$H$24), IF(AND($U118&gt;=7,$U118&lt;=10),LOOKUP($A$3,Models!$D$7:$D$9,Models!$I$22:$I$24), IF($U118 &gt; 10,LOOKUP($A$3,Models!$D$7:$D$9,Models!$J$22:$J$24), 0))))), 0)</f>
        <v>0</v>
      </c>
      <c r="AB118" s="14">
        <f>IF($T118=Models!$E$26,IF($U118&lt;1,LOOKUP($A$3,Models!$D$7:$D$9,Models!$F$27:$F$29),IF(AND($U118&gt;=1,$U118&lt;=3),LOOKUP($A$3,Models!$D$7:$D$9,Models!$G$27:$G$29),IF(AND($U118&gt;=4,$U118&lt;=6),LOOKUP($A$3,Models!$D$7:$D$9,Models!$H$27:$H$29), IF(AND($U118&gt;=7,$U118&lt;=10),LOOKUP($A$3,Models!$D$7:$D$9,Models!$I$27:$I$29), IF($U118 &gt; 10,LOOKUP($A$3,Models!$D$7:$D$9,Models!$J$27:$J$29), 0))))), 0)</f>
        <v>0</v>
      </c>
      <c r="AC118" s="14">
        <f>IF($T118=Models!$E$31,IF($U118&lt;1,LOOKUP($A$3,Models!$D$7:$D$9,Models!$F$32:$F$34),IF(AND($U118&gt;=1,$U118&lt;=3),LOOKUP($A$3,Models!$D$7:$D$9,Models!$G$32:$G$34),IF(AND($U118&gt;=4,$U118&lt;=6),LOOKUP($A$3,Models!$D$7:$D$9,Models!$H$32:$H$34), IF(AND($U118&gt;=7,$U118&lt;=10),LOOKUP($A$3,Models!$D$7:$D$9,Models!$I$32:$I$34), IF($U118 &gt; 10,LOOKUP($A$3,Models!$D$7:$D$9,Models!$J$32:$J$34), 0))))), 0)</f>
        <v>0</v>
      </c>
      <c r="AD118" s="14">
        <f>IF($T118=Models!$E$39,IF($U118&lt;1,LOOKUP($A$3,Models!$D$7:$D$9,Models!$F$40:$F$42),IF(AND($U118&gt;=1,$U118&lt;=4),LOOKUP($A$3,Models!$D$7:$D$9,Models!$G$40:$G$42),IF(AND($U118&gt;=5,$U118&lt;=7),LOOKUP($A$3,Models!$D$7:$D$9,Models!$H$40:$H$42), IF($U118 &gt; 7,LOOKUP($A$3,Models!$D$7:$D$9,Models!$I$40:$I$42), 0)))), 0)</f>
        <v>0</v>
      </c>
      <c r="AE118" s="14">
        <f>IF($T118=Models!$E$44,IF($U118&lt;1,LOOKUP($A$3,Models!$D$7:$D$9,Models!$F$45:$F$47),IF(AND($U118&gt;=1,$U118&lt;=4),LOOKUP($A$3,Models!$D$7:$D$9,Models!$G$45:$G$47),IF(AND($U118&gt;=5,$U118&lt;=7),LOOKUP($A$3,Models!$D$7:$D$9,Models!$H$45:$H$47), IF($U118 &gt; 7,LOOKUP($A$3,Models!$D$7:$D$9,Models!$I$45:$I$47), 0)))), 0)</f>
        <v>0</v>
      </c>
      <c r="AF118" s="14">
        <f>IF($T118=Models!$E$49,IF($U118&lt;1,LOOKUP($A$3,Models!$D$7:$D$9,Models!$F$50:$F$52),IF(AND($U118&gt;=1,$U118&lt;=4),LOOKUP($A$3,Models!$D$7:$D$9,Models!$G$50:$G$52),IF(AND($U118&gt;=5,$U118&lt;=7),LOOKUP($A$3,Models!$D$7:$D$9,Models!$H$50:$H$52), IF($U118 &gt; 7,LOOKUP($A$3,Models!$D$7:$D$9,Models!$I$50:$I$52), 0)))), 0)</f>
        <v>0</v>
      </c>
      <c r="AG118" s="14">
        <f>IF($T118=Models!$E$54,IF($U118&lt;1,LOOKUP($A$3,Models!$D$7:$D$9,Models!$F$55:$F$57),IF(AND($U118&gt;=1,$U118&lt;=4),LOOKUP($A$3,Models!$D$7:$D$9,Models!$G$55:$G$57),IF(AND($U118&gt;=5,$U118&lt;=7),LOOKUP($A$3,Models!$D$7:$D$9,Models!$H$55:$H$57), IF($U118 &gt; 7,LOOKUP($A$3,Models!$D$7:$D$9,Models!$I$55:$I$57), 0)))), 0)</f>
        <v>0</v>
      </c>
      <c r="AH118" s="14">
        <f>IF($T118=Models!$E$59,IF($U118&lt;1,LOOKUP($A$3,Models!$D$7:$D$9,Models!$F$60:$F$62),IF(AND($U118&gt;=1,$U118&lt;=4),LOOKUP($A$3,Models!$D$7:$D$9,Models!$G$60:$G$62),IF(AND($U118&gt;=5,$U118&lt;=7),LOOKUP($A$3,Models!$D$7:$D$9,Models!$H$60:$H$62), IF($U118 &gt; 7,LOOKUP($A$3,Models!$D$7:$D$9,Models!$I$60:$I$62), 0)))), 0)</f>
        <v>0</v>
      </c>
    </row>
    <row r="119" spans="16:34">
      <c r="P119" s="6" t="e">
        <f ca="1">IF(LOOKUP(Beds!A152, Models!$A$4:$A$105, Models!$B$4:$B$105) = "QUEBEC 2", " ", IF(LOOKUP(Beds!A152, Models!$A$4:$A$105, Models!$B$4:$B$105) = "QUEBEC", " ", IF(Beds!B152 = 0, 0, YEAR(NOW())-IF(VALUE(LEFT(Beds!B152,2))&gt;80,CONCATENATE(19,LEFT(Beds!B152,2)),CONCATENATE(20,LEFT(Beds!B152,2))))))</f>
        <v>#N/A</v>
      </c>
      <c r="S119" s="7" t="str">
        <f>LEFT(Beds!A150,4)</f>
        <v/>
      </c>
      <c r="T119" t="str">
        <f>IF(S119 = "", " ", LOOKUP(S119,Models!$A$4:$A$99,Models!$B$4:$B$99))</f>
        <v xml:space="preserve"> </v>
      </c>
      <c r="U119" t="str">
        <f>Beds!C150</f>
        <v/>
      </c>
      <c r="W119">
        <f t="shared" si="1"/>
        <v>0</v>
      </c>
      <c r="X119" s="14">
        <f>IF($T119=Models!$E$6,IF($U119&lt;1,LOOKUP($A$3,Models!$D$7:$D$9,Models!$F$7:$F$9),IF(AND($U119&gt;=1,$U119&lt;=3),LOOKUP($A$3,Models!$D$7:$D$9,Models!$G$7:$G$9),IF(AND($U119&gt;=4,$U119&lt;=6),LOOKUP($A$3,Models!$D$7:$D$9,Models!$H$7:$H$9), IF(AND($U119&gt;=7,$U119&lt;=10),LOOKUP($A$3,Models!$D$7:$D$9,Models!$I$7:$I$9), IF($U119 &gt; 10,LOOKUP($A$3,Models!$D$7:$D$9,Models!$J$7:$J$9), 0))))), 0)</f>
        <v>0</v>
      </c>
      <c r="Y119" s="14">
        <f>IF($T119=Models!$E$11,IF($U119&lt;1,LOOKUP($A$3,Models!$D$7:$D$9,Models!$F$12:$F$14),IF(AND($U119&gt;=1,$U119&lt;=3),LOOKUP($A$3,Models!$D$7:$D$9,Models!$G$12:$G$14),IF(AND($U119&gt;=4,$U119&lt;=6),LOOKUP($A$3,Models!$D$7:$D$9,Models!$H$12:$H$14), IF(AND($U119&gt;=7,$U119&lt;=10),LOOKUP($A$3,Models!$D$7:$D$9,Models!$I$12:$I$14), IF($U119 &gt; 10,LOOKUP($A$3,Models!$D$7:$D$9,Models!$J$12:$J$14), 0))))), 0)</f>
        <v>0</v>
      </c>
      <c r="Z119" s="14">
        <f>IF($T119=Models!$E$16,IF($U119&lt;1,LOOKUP($A$3,Models!$D$7:$D$9,Models!$F$17:$F$19),IF(AND($U119&gt;=1,$U119&lt;=3),LOOKUP($A$3,Models!$D$7:$D$9,Models!$G$17:$G$19),IF(AND($U119&gt;=4,$U119&lt;=6),LOOKUP($A$3,Models!$D$7:$D$9,Models!$H$17:$H$19), IF(AND($U119&gt;=7,$U119&lt;=10),LOOKUP($A$3,Models!$D$7:$D$9,Models!$I$17:$I$19), IF($U119 &gt; 10,LOOKUP($A$3,Models!$D$7:$D$9,Models!$J$17:$J$19), 0))))), 0)</f>
        <v>0</v>
      </c>
      <c r="AA119" s="14">
        <f>IF($T119=Models!$E$21,IF($U119&lt;1,LOOKUP($A$3,Models!$D$7:$D$9,Models!$F$22:$F$24),IF(AND($U119&gt;=1,$U119&lt;=3),LOOKUP($A$3,Models!$D$7:$D$9,Models!$G$22:$G$24),IF(AND($U119&gt;=4,$U119&lt;=6),LOOKUP($A$3,Models!$D$7:$D$9,Models!$H$22:$H$24), IF(AND($U119&gt;=7,$U119&lt;=10),LOOKUP($A$3,Models!$D$7:$D$9,Models!$I$22:$I$24), IF($U119 &gt; 10,LOOKUP($A$3,Models!$D$7:$D$9,Models!$J$22:$J$24), 0))))), 0)</f>
        <v>0</v>
      </c>
      <c r="AB119" s="14">
        <f>IF($T119=Models!$E$26,IF($U119&lt;1,LOOKUP($A$3,Models!$D$7:$D$9,Models!$F$27:$F$29),IF(AND($U119&gt;=1,$U119&lt;=3),LOOKUP($A$3,Models!$D$7:$D$9,Models!$G$27:$G$29),IF(AND($U119&gt;=4,$U119&lt;=6),LOOKUP($A$3,Models!$D$7:$D$9,Models!$H$27:$H$29), IF(AND($U119&gt;=7,$U119&lt;=10),LOOKUP($A$3,Models!$D$7:$D$9,Models!$I$27:$I$29), IF($U119 &gt; 10,LOOKUP($A$3,Models!$D$7:$D$9,Models!$J$27:$J$29), 0))))), 0)</f>
        <v>0</v>
      </c>
      <c r="AC119" s="14">
        <f>IF($T119=Models!$E$31,IF($U119&lt;1,LOOKUP($A$3,Models!$D$7:$D$9,Models!$F$32:$F$34),IF(AND($U119&gt;=1,$U119&lt;=3),LOOKUP($A$3,Models!$D$7:$D$9,Models!$G$32:$G$34),IF(AND($U119&gt;=4,$U119&lt;=6),LOOKUP($A$3,Models!$D$7:$D$9,Models!$H$32:$H$34), IF(AND($U119&gt;=7,$U119&lt;=10),LOOKUP($A$3,Models!$D$7:$D$9,Models!$I$32:$I$34), IF($U119 &gt; 10,LOOKUP($A$3,Models!$D$7:$D$9,Models!$J$32:$J$34), 0))))), 0)</f>
        <v>0</v>
      </c>
      <c r="AD119" s="14">
        <f>IF($T119=Models!$E$39,IF($U119&lt;1,LOOKUP($A$3,Models!$D$7:$D$9,Models!$F$40:$F$42),IF(AND($U119&gt;=1,$U119&lt;=4),LOOKUP($A$3,Models!$D$7:$D$9,Models!$G$40:$G$42),IF(AND($U119&gt;=5,$U119&lt;=7),LOOKUP($A$3,Models!$D$7:$D$9,Models!$H$40:$H$42), IF($U119 &gt; 7,LOOKUP($A$3,Models!$D$7:$D$9,Models!$I$40:$I$42), 0)))), 0)</f>
        <v>0</v>
      </c>
      <c r="AE119" s="14">
        <f>IF($T119=Models!$E$44,IF($U119&lt;1,LOOKUP($A$3,Models!$D$7:$D$9,Models!$F$45:$F$47),IF(AND($U119&gt;=1,$U119&lt;=4),LOOKUP($A$3,Models!$D$7:$D$9,Models!$G$45:$G$47),IF(AND($U119&gt;=5,$U119&lt;=7),LOOKUP($A$3,Models!$D$7:$D$9,Models!$H$45:$H$47), IF($U119 &gt; 7,LOOKUP($A$3,Models!$D$7:$D$9,Models!$I$45:$I$47), 0)))), 0)</f>
        <v>0</v>
      </c>
      <c r="AF119" s="14">
        <f>IF($T119=Models!$E$49,IF($U119&lt;1,LOOKUP($A$3,Models!$D$7:$D$9,Models!$F$50:$F$52),IF(AND($U119&gt;=1,$U119&lt;=4),LOOKUP($A$3,Models!$D$7:$D$9,Models!$G$50:$G$52),IF(AND($U119&gt;=5,$U119&lt;=7),LOOKUP($A$3,Models!$D$7:$D$9,Models!$H$50:$H$52), IF($U119 &gt; 7,LOOKUP($A$3,Models!$D$7:$D$9,Models!$I$50:$I$52), 0)))), 0)</f>
        <v>0</v>
      </c>
      <c r="AG119" s="14">
        <f>IF($T119=Models!$E$54,IF($U119&lt;1,LOOKUP($A$3,Models!$D$7:$D$9,Models!$F$55:$F$57),IF(AND($U119&gt;=1,$U119&lt;=4),LOOKUP($A$3,Models!$D$7:$D$9,Models!$G$55:$G$57),IF(AND($U119&gt;=5,$U119&lt;=7),LOOKUP($A$3,Models!$D$7:$D$9,Models!$H$55:$H$57), IF($U119 &gt; 7,LOOKUP($A$3,Models!$D$7:$D$9,Models!$I$55:$I$57), 0)))), 0)</f>
        <v>0</v>
      </c>
      <c r="AH119" s="14">
        <f>IF($T119=Models!$E$59,IF($U119&lt;1,LOOKUP($A$3,Models!$D$7:$D$9,Models!$F$60:$F$62),IF(AND($U119&gt;=1,$U119&lt;=4),LOOKUP($A$3,Models!$D$7:$D$9,Models!$G$60:$G$62),IF(AND($U119&gt;=5,$U119&lt;=7),LOOKUP($A$3,Models!$D$7:$D$9,Models!$H$60:$H$62), IF($U119 &gt; 7,LOOKUP($A$3,Models!$D$7:$D$9,Models!$I$60:$I$62), 0)))), 0)</f>
        <v>0</v>
      </c>
    </row>
    <row r="120" spans="16:34">
      <c r="P120" s="6" t="e">
        <f ca="1">IF(LOOKUP(Beds!A153, Models!$A$4:$A$105, Models!$B$4:$B$105) = "QUEBEC 2", " ", IF(LOOKUP(Beds!A153, Models!$A$4:$A$105, Models!$B$4:$B$105) = "QUEBEC", " ", IF(Beds!B153 = 0, 0, YEAR(NOW())-IF(VALUE(LEFT(Beds!B153,2))&gt;80,CONCATENATE(19,LEFT(Beds!B153,2)),CONCATENATE(20,LEFT(Beds!B153,2))))))</f>
        <v>#N/A</v>
      </c>
      <c r="S120" s="7" t="str">
        <f>LEFT(Beds!A151,4)</f>
        <v/>
      </c>
      <c r="T120" t="str">
        <f>IF(S120 = "", " ", LOOKUP(S120,Models!$A$4:$A$99,Models!$B$4:$B$99))</f>
        <v xml:space="preserve"> </v>
      </c>
      <c r="U120" t="str">
        <f>Beds!C151</f>
        <v/>
      </c>
      <c r="W120">
        <f t="shared" si="1"/>
        <v>0</v>
      </c>
      <c r="X120" s="14">
        <f>IF($T120=Models!$E$6,IF($U120&lt;1,LOOKUP($A$3,Models!$D$7:$D$9,Models!$F$7:$F$9),IF(AND($U120&gt;=1,$U120&lt;=3),LOOKUP($A$3,Models!$D$7:$D$9,Models!$G$7:$G$9),IF(AND($U120&gt;=4,$U120&lt;=6),LOOKUP($A$3,Models!$D$7:$D$9,Models!$H$7:$H$9), IF(AND($U120&gt;=7,$U120&lt;=10),LOOKUP($A$3,Models!$D$7:$D$9,Models!$I$7:$I$9), IF($U120 &gt; 10,LOOKUP($A$3,Models!$D$7:$D$9,Models!$J$7:$J$9), 0))))), 0)</f>
        <v>0</v>
      </c>
      <c r="Y120" s="14">
        <f>IF($T120=Models!$E$11,IF($U120&lt;1,LOOKUP($A$3,Models!$D$7:$D$9,Models!$F$12:$F$14),IF(AND($U120&gt;=1,$U120&lt;=3),LOOKUP($A$3,Models!$D$7:$D$9,Models!$G$12:$G$14),IF(AND($U120&gt;=4,$U120&lt;=6),LOOKUP($A$3,Models!$D$7:$D$9,Models!$H$12:$H$14), IF(AND($U120&gt;=7,$U120&lt;=10),LOOKUP($A$3,Models!$D$7:$D$9,Models!$I$12:$I$14), IF($U120 &gt; 10,LOOKUP($A$3,Models!$D$7:$D$9,Models!$J$12:$J$14), 0))))), 0)</f>
        <v>0</v>
      </c>
      <c r="Z120" s="14">
        <f>IF($T120=Models!$E$16,IF($U120&lt;1,LOOKUP($A$3,Models!$D$7:$D$9,Models!$F$17:$F$19),IF(AND($U120&gt;=1,$U120&lt;=3),LOOKUP($A$3,Models!$D$7:$D$9,Models!$G$17:$G$19),IF(AND($U120&gt;=4,$U120&lt;=6),LOOKUP($A$3,Models!$D$7:$D$9,Models!$H$17:$H$19), IF(AND($U120&gt;=7,$U120&lt;=10),LOOKUP($A$3,Models!$D$7:$D$9,Models!$I$17:$I$19), IF($U120 &gt; 10,LOOKUP($A$3,Models!$D$7:$D$9,Models!$J$17:$J$19), 0))))), 0)</f>
        <v>0</v>
      </c>
      <c r="AA120" s="14">
        <f>IF($T120=Models!$E$21,IF($U120&lt;1,LOOKUP($A$3,Models!$D$7:$D$9,Models!$F$22:$F$24),IF(AND($U120&gt;=1,$U120&lt;=3),LOOKUP($A$3,Models!$D$7:$D$9,Models!$G$22:$G$24),IF(AND($U120&gt;=4,$U120&lt;=6),LOOKUP($A$3,Models!$D$7:$D$9,Models!$H$22:$H$24), IF(AND($U120&gt;=7,$U120&lt;=10),LOOKUP($A$3,Models!$D$7:$D$9,Models!$I$22:$I$24), IF($U120 &gt; 10,LOOKUP($A$3,Models!$D$7:$D$9,Models!$J$22:$J$24), 0))))), 0)</f>
        <v>0</v>
      </c>
      <c r="AB120" s="14">
        <f>IF($T120=Models!$E$26,IF($U120&lt;1,LOOKUP($A$3,Models!$D$7:$D$9,Models!$F$27:$F$29),IF(AND($U120&gt;=1,$U120&lt;=3),LOOKUP($A$3,Models!$D$7:$D$9,Models!$G$27:$G$29),IF(AND($U120&gt;=4,$U120&lt;=6),LOOKUP($A$3,Models!$D$7:$D$9,Models!$H$27:$H$29), IF(AND($U120&gt;=7,$U120&lt;=10),LOOKUP($A$3,Models!$D$7:$D$9,Models!$I$27:$I$29), IF($U120 &gt; 10,LOOKUP($A$3,Models!$D$7:$D$9,Models!$J$27:$J$29), 0))))), 0)</f>
        <v>0</v>
      </c>
      <c r="AC120" s="14">
        <f>IF($T120=Models!$E$31,IF($U120&lt;1,LOOKUP($A$3,Models!$D$7:$D$9,Models!$F$32:$F$34),IF(AND($U120&gt;=1,$U120&lt;=3),LOOKUP($A$3,Models!$D$7:$D$9,Models!$G$32:$G$34),IF(AND($U120&gt;=4,$U120&lt;=6),LOOKUP($A$3,Models!$D$7:$D$9,Models!$H$32:$H$34), IF(AND($U120&gt;=7,$U120&lt;=10),LOOKUP($A$3,Models!$D$7:$D$9,Models!$I$32:$I$34), IF($U120 &gt; 10,LOOKUP($A$3,Models!$D$7:$D$9,Models!$J$32:$J$34), 0))))), 0)</f>
        <v>0</v>
      </c>
      <c r="AD120" s="14">
        <f>IF($T120=Models!$E$39,IF($U120&lt;1,LOOKUP($A$3,Models!$D$7:$D$9,Models!$F$40:$F$42),IF(AND($U120&gt;=1,$U120&lt;=4),LOOKUP($A$3,Models!$D$7:$D$9,Models!$G$40:$G$42),IF(AND($U120&gt;=5,$U120&lt;=7),LOOKUP($A$3,Models!$D$7:$D$9,Models!$H$40:$H$42), IF($U120 &gt; 7,LOOKUP($A$3,Models!$D$7:$D$9,Models!$I$40:$I$42), 0)))), 0)</f>
        <v>0</v>
      </c>
      <c r="AE120" s="14">
        <f>IF($T120=Models!$E$44,IF($U120&lt;1,LOOKUP($A$3,Models!$D$7:$D$9,Models!$F$45:$F$47),IF(AND($U120&gt;=1,$U120&lt;=4),LOOKUP($A$3,Models!$D$7:$D$9,Models!$G$45:$G$47),IF(AND($U120&gt;=5,$U120&lt;=7),LOOKUP($A$3,Models!$D$7:$D$9,Models!$H$45:$H$47), IF($U120 &gt; 7,LOOKUP($A$3,Models!$D$7:$D$9,Models!$I$45:$I$47), 0)))), 0)</f>
        <v>0</v>
      </c>
      <c r="AF120" s="14">
        <f>IF($T120=Models!$E$49,IF($U120&lt;1,LOOKUP($A$3,Models!$D$7:$D$9,Models!$F$50:$F$52),IF(AND($U120&gt;=1,$U120&lt;=4),LOOKUP($A$3,Models!$D$7:$D$9,Models!$G$50:$G$52),IF(AND($U120&gt;=5,$U120&lt;=7),LOOKUP($A$3,Models!$D$7:$D$9,Models!$H$50:$H$52), IF($U120 &gt; 7,LOOKUP($A$3,Models!$D$7:$D$9,Models!$I$50:$I$52), 0)))), 0)</f>
        <v>0</v>
      </c>
      <c r="AG120" s="14">
        <f>IF($T120=Models!$E$54,IF($U120&lt;1,LOOKUP($A$3,Models!$D$7:$D$9,Models!$F$55:$F$57),IF(AND($U120&gt;=1,$U120&lt;=4),LOOKUP($A$3,Models!$D$7:$D$9,Models!$G$55:$G$57),IF(AND($U120&gt;=5,$U120&lt;=7),LOOKUP($A$3,Models!$D$7:$D$9,Models!$H$55:$H$57), IF($U120 &gt; 7,LOOKUP($A$3,Models!$D$7:$D$9,Models!$I$55:$I$57), 0)))), 0)</f>
        <v>0</v>
      </c>
      <c r="AH120" s="14">
        <f>IF($T120=Models!$E$59,IF($U120&lt;1,LOOKUP($A$3,Models!$D$7:$D$9,Models!$F$60:$F$62),IF(AND($U120&gt;=1,$U120&lt;=4),LOOKUP($A$3,Models!$D$7:$D$9,Models!$G$60:$G$62),IF(AND($U120&gt;=5,$U120&lt;=7),LOOKUP($A$3,Models!$D$7:$D$9,Models!$H$60:$H$62), IF($U120 &gt; 7,LOOKUP($A$3,Models!$D$7:$D$9,Models!$I$60:$I$62), 0)))), 0)</f>
        <v>0</v>
      </c>
    </row>
    <row r="121" spans="16:34">
      <c r="P121" s="6" t="e">
        <f ca="1">IF(LOOKUP(Beds!A154, Models!$A$4:$A$105, Models!$B$4:$B$105) = "QUEBEC 2", " ", IF(LOOKUP(Beds!A154, Models!$A$4:$A$105, Models!$B$4:$B$105) = "QUEBEC", " ", IF(Beds!B154 = 0, 0, YEAR(NOW())-IF(VALUE(LEFT(Beds!B154,2))&gt;80,CONCATENATE(19,LEFT(Beds!B154,2)),CONCATENATE(20,LEFT(Beds!B154,2))))))</f>
        <v>#N/A</v>
      </c>
      <c r="S121" s="7" t="str">
        <f>LEFT(Beds!A152,4)</f>
        <v/>
      </c>
      <c r="T121" t="str">
        <f>IF(S121 = "", " ", LOOKUP(S121,Models!$A$4:$A$99,Models!$B$4:$B$99))</f>
        <v xml:space="preserve"> </v>
      </c>
      <c r="U121" t="str">
        <f>Beds!C152</f>
        <v/>
      </c>
      <c r="W121">
        <f t="shared" si="1"/>
        <v>0</v>
      </c>
      <c r="X121" s="14">
        <f>IF($T121=Models!$E$6,IF($U121&lt;1,LOOKUP($A$3,Models!$D$7:$D$9,Models!$F$7:$F$9),IF(AND($U121&gt;=1,$U121&lt;=3),LOOKUP($A$3,Models!$D$7:$D$9,Models!$G$7:$G$9),IF(AND($U121&gt;=4,$U121&lt;=6),LOOKUP($A$3,Models!$D$7:$D$9,Models!$H$7:$H$9), IF(AND($U121&gt;=7,$U121&lt;=10),LOOKUP($A$3,Models!$D$7:$D$9,Models!$I$7:$I$9), IF($U121 &gt; 10,LOOKUP($A$3,Models!$D$7:$D$9,Models!$J$7:$J$9), 0))))), 0)</f>
        <v>0</v>
      </c>
      <c r="Y121" s="14">
        <f>IF($T121=Models!$E$11,IF($U121&lt;1,LOOKUP($A$3,Models!$D$7:$D$9,Models!$F$12:$F$14),IF(AND($U121&gt;=1,$U121&lt;=3),LOOKUP($A$3,Models!$D$7:$D$9,Models!$G$12:$G$14),IF(AND($U121&gt;=4,$U121&lt;=6),LOOKUP($A$3,Models!$D$7:$D$9,Models!$H$12:$H$14), IF(AND($U121&gt;=7,$U121&lt;=10),LOOKUP($A$3,Models!$D$7:$D$9,Models!$I$12:$I$14), IF($U121 &gt; 10,LOOKUP($A$3,Models!$D$7:$D$9,Models!$J$12:$J$14), 0))))), 0)</f>
        <v>0</v>
      </c>
      <c r="Z121" s="14">
        <f>IF($T121=Models!$E$16,IF($U121&lt;1,LOOKUP($A$3,Models!$D$7:$D$9,Models!$F$17:$F$19),IF(AND($U121&gt;=1,$U121&lt;=3),LOOKUP($A$3,Models!$D$7:$D$9,Models!$G$17:$G$19),IF(AND($U121&gt;=4,$U121&lt;=6),LOOKUP($A$3,Models!$D$7:$D$9,Models!$H$17:$H$19), IF(AND($U121&gt;=7,$U121&lt;=10),LOOKUP($A$3,Models!$D$7:$D$9,Models!$I$17:$I$19), IF($U121 &gt; 10,LOOKUP($A$3,Models!$D$7:$D$9,Models!$J$17:$J$19), 0))))), 0)</f>
        <v>0</v>
      </c>
      <c r="AA121" s="14">
        <f>IF($T121=Models!$E$21,IF($U121&lt;1,LOOKUP($A$3,Models!$D$7:$D$9,Models!$F$22:$F$24),IF(AND($U121&gt;=1,$U121&lt;=3),LOOKUP($A$3,Models!$D$7:$D$9,Models!$G$22:$G$24),IF(AND($U121&gt;=4,$U121&lt;=6),LOOKUP($A$3,Models!$D$7:$D$9,Models!$H$22:$H$24), IF(AND($U121&gt;=7,$U121&lt;=10),LOOKUP($A$3,Models!$D$7:$D$9,Models!$I$22:$I$24), IF($U121 &gt; 10,LOOKUP($A$3,Models!$D$7:$D$9,Models!$J$22:$J$24), 0))))), 0)</f>
        <v>0</v>
      </c>
      <c r="AB121" s="14">
        <f>IF($T121=Models!$E$26,IF($U121&lt;1,LOOKUP($A$3,Models!$D$7:$D$9,Models!$F$27:$F$29),IF(AND($U121&gt;=1,$U121&lt;=3),LOOKUP($A$3,Models!$D$7:$D$9,Models!$G$27:$G$29),IF(AND($U121&gt;=4,$U121&lt;=6),LOOKUP($A$3,Models!$D$7:$D$9,Models!$H$27:$H$29), IF(AND($U121&gt;=7,$U121&lt;=10),LOOKUP($A$3,Models!$D$7:$D$9,Models!$I$27:$I$29), IF($U121 &gt; 10,LOOKUP($A$3,Models!$D$7:$D$9,Models!$J$27:$J$29), 0))))), 0)</f>
        <v>0</v>
      </c>
      <c r="AC121" s="14">
        <f>IF($T121=Models!$E$31,IF($U121&lt;1,LOOKUP($A$3,Models!$D$7:$D$9,Models!$F$32:$F$34),IF(AND($U121&gt;=1,$U121&lt;=3),LOOKUP($A$3,Models!$D$7:$D$9,Models!$G$32:$G$34),IF(AND($U121&gt;=4,$U121&lt;=6),LOOKUP($A$3,Models!$D$7:$D$9,Models!$H$32:$H$34), IF(AND($U121&gt;=7,$U121&lt;=10),LOOKUP($A$3,Models!$D$7:$D$9,Models!$I$32:$I$34), IF($U121 &gt; 10,LOOKUP($A$3,Models!$D$7:$D$9,Models!$J$32:$J$34), 0))))), 0)</f>
        <v>0</v>
      </c>
      <c r="AD121" s="14">
        <f>IF($T121=Models!$E$39,IF($U121&lt;1,LOOKUP($A$3,Models!$D$7:$D$9,Models!$F$40:$F$42),IF(AND($U121&gt;=1,$U121&lt;=4),LOOKUP($A$3,Models!$D$7:$D$9,Models!$G$40:$G$42),IF(AND($U121&gt;=5,$U121&lt;=7),LOOKUP($A$3,Models!$D$7:$D$9,Models!$H$40:$H$42), IF($U121 &gt; 7,LOOKUP($A$3,Models!$D$7:$D$9,Models!$I$40:$I$42), 0)))), 0)</f>
        <v>0</v>
      </c>
      <c r="AE121" s="14">
        <f>IF($T121=Models!$E$44,IF($U121&lt;1,LOOKUP($A$3,Models!$D$7:$D$9,Models!$F$45:$F$47),IF(AND($U121&gt;=1,$U121&lt;=4),LOOKUP($A$3,Models!$D$7:$D$9,Models!$G$45:$G$47),IF(AND($U121&gt;=5,$U121&lt;=7),LOOKUP($A$3,Models!$D$7:$D$9,Models!$H$45:$H$47), IF($U121 &gt; 7,LOOKUP($A$3,Models!$D$7:$D$9,Models!$I$45:$I$47), 0)))), 0)</f>
        <v>0</v>
      </c>
      <c r="AF121" s="14">
        <f>IF($T121=Models!$E$49,IF($U121&lt;1,LOOKUP($A$3,Models!$D$7:$D$9,Models!$F$50:$F$52),IF(AND($U121&gt;=1,$U121&lt;=4),LOOKUP($A$3,Models!$D$7:$D$9,Models!$G$50:$G$52),IF(AND($U121&gt;=5,$U121&lt;=7),LOOKUP($A$3,Models!$D$7:$D$9,Models!$H$50:$H$52), IF($U121 &gt; 7,LOOKUP($A$3,Models!$D$7:$D$9,Models!$I$50:$I$52), 0)))), 0)</f>
        <v>0</v>
      </c>
      <c r="AG121" s="14">
        <f>IF($T121=Models!$E$54,IF($U121&lt;1,LOOKUP($A$3,Models!$D$7:$D$9,Models!$F$55:$F$57),IF(AND($U121&gt;=1,$U121&lt;=4),LOOKUP($A$3,Models!$D$7:$D$9,Models!$G$55:$G$57),IF(AND($U121&gt;=5,$U121&lt;=7),LOOKUP($A$3,Models!$D$7:$D$9,Models!$H$55:$H$57), IF($U121 &gt; 7,LOOKUP($A$3,Models!$D$7:$D$9,Models!$I$55:$I$57), 0)))), 0)</f>
        <v>0</v>
      </c>
      <c r="AH121" s="14">
        <f>IF($T121=Models!$E$59,IF($U121&lt;1,LOOKUP($A$3,Models!$D$7:$D$9,Models!$F$60:$F$62),IF(AND($U121&gt;=1,$U121&lt;=4),LOOKUP($A$3,Models!$D$7:$D$9,Models!$G$60:$G$62),IF(AND($U121&gt;=5,$U121&lt;=7),LOOKUP($A$3,Models!$D$7:$D$9,Models!$H$60:$H$62), IF($U121 &gt; 7,LOOKUP($A$3,Models!$D$7:$D$9,Models!$I$60:$I$62), 0)))), 0)</f>
        <v>0</v>
      </c>
    </row>
    <row r="122" spans="16:34">
      <c r="P122" s="6" t="e">
        <f ca="1">IF(LOOKUP(Beds!A155, Models!$A$4:$A$105, Models!$B$4:$B$105) = "QUEBEC 2", " ", IF(LOOKUP(Beds!A155, Models!$A$4:$A$105, Models!$B$4:$B$105) = "QUEBEC", " ", IF(Beds!B155 = 0, 0, YEAR(NOW())-IF(VALUE(LEFT(Beds!B155,2))&gt;80,CONCATENATE(19,LEFT(Beds!B155,2)),CONCATENATE(20,LEFT(Beds!B155,2))))))</f>
        <v>#N/A</v>
      </c>
      <c r="S122" s="7" t="str">
        <f>LEFT(Beds!A153,4)</f>
        <v/>
      </c>
      <c r="T122" t="str">
        <f>IF(S122 = "", " ", LOOKUP(S122,Models!$A$4:$A$99,Models!$B$4:$B$99))</f>
        <v xml:space="preserve"> </v>
      </c>
      <c r="U122" t="str">
        <f>Beds!C153</f>
        <v/>
      </c>
      <c r="W122">
        <f t="shared" si="1"/>
        <v>0</v>
      </c>
      <c r="X122" s="14">
        <f>IF($T122=Models!$E$6,IF($U122&lt;1,LOOKUP($A$3,Models!$D$7:$D$9,Models!$F$7:$F$9),IF(AND($U122&gt;=1,$U122&lt;=3),LOOKUP($A$3,Models!$D$7:$D$9,Models!$G$7:$G$9),IF(AND($U122&gt;=4,$U122&lt;=6),LOOKUP($A$3,Models!$D$7:$D$9,Models!$H$7:$H$9), IF(AND($U122&gt;=7,$U122&lt;=10),LOOKUP($A$3,Models!$D$7:$D$9,Models!$I$7:$I$9), IF($U122 &gt; 10,LOOKUP($A$3,Models!$D$7:$D$9,Models!$J$7:$J$9), 0))))), 0)</f>
        <v>0</v>
      </c>
      <c r="Y122" s="14">
        <f>IF($T122=Models!$E$11,IF($U122&lt;1,LOOKUP($A$3,Models!$D$7:$D$9,Models!$F$12:$F$14),IF(AND($U122&gt;=1,$U122&lt;=3),LOOKUP($A$3,Models!$D$7:$D$9,Models!$G$12:$G$14),IF(AND($U122&gt;=4,$U122&lt;=6),LOOKUP($A$3,Models!$D$7:$D$9,Models!$H$12:$H$14), IF(AND($U122&gt;=7,$U122&lt;=10),LOOKUP($A$3,Models!$D$7:$D$9,Models!$I$12:$I$14), IF($U122 &gt; 10,LOOKUP($A$3,Models!$D$7:$D$9,Models!$J$12:$J$14), 0))))), 0)</f>
        <v>0</v>
      </c>
      <c r="Z122" s="14">
        <f>IF($T122=Models!$E$16,IF($U122&lt;1,LOOKUP($A$3,Models!$D$7:$D$9,Models!$F$17:$F$19),IF(AND($U122&gt;=1,$U122&lt;=3),LOOKUP($A$3,Models!$D$7:$D$9,Models!$G$17:$G$19),IF(AND($U122&gt;=4,$U122&lt;=6),LOOKUP($A$3,Models!$D$7:$D$9,Models!$H$17:$H$19), IF(AND($U122&gt;=7,$U122&lt;=10),LOOKUP($A$3,Models!$D$7:$D$9,Models!$I$17:$I$19), IF($U122 &gt; 10,LOOKUP($A$3,Models!$D$7:$D$9,Models!$J$17:$J$19), 0))))), 0)</f>
        <v>0</v>
      </c>
      <c r="AA122" s="14">
        <f>IF($T122=Models!$E$21,IF($U122&lt;1,LOOKUP($A$3,Models!$D$7:$D$9,Models!$F$22:$F$24),IF(AND($U122&gt;=1,$U122&lt;=3),LOOKUP($A$3,Models!$D$7:$D$9,Models!$G$22:$G$24),IF(AND($U122&gt;=4,$U122&lt;=6),LOOKUP($A$3,Models!$D$7:$D$9,Models!$H$22:$H$24), IF(AND($U122&gt;=7,$U122&lt;=10),LOOKUP($A$3,Models!$D$7:$D$9,Models!$I$22:$I$24), IF($U122 &gt; 10,LOOKUP($A$3,Models!$D$7:$D$9,Models!$J$22:$J$24), 0))))), 0)</f>
        <v>0</v>
      </c>
      <c r="AB122" s="14">
        <f>IF($T122=Models!$E$26,IF($U122&lt;1,LOOKUP($A$3,Models!$D$7:$D$9,Models!$F$27:$F$29),IF(AND($U122&gt;=1,$U122&lt;=3),LOOKUP($A$3,Models!$D$7:$D$9,Models!$G$27:$G$29),IF(AND($U122&gt;=4,$U122&lt;=6),LOOKUP($A$3,Models!$D$7:$D$9,Models!$H$27:$H$29), IF(AND($U122&gt;=7,$U122&lt;=10),LOOKUP($A$3,Models!$D$7:$D$9,Models!$I$27:$I$29), IF($U122 &gt; 10,LOOKUP($A$3,Models!$D$7:$D$9,Models!$J$27:$J$29), 0))))), 0)</f>
        <v>0</v>
      </c>
      <c r="AC122" s="14">
        <f>IF($T122=Models!$E$31,IF($U122&lt;1,LOOKUP($A$3,Models!$D$7:$D$9,Models!$F$32:$F$34),IF(AND($U122&gt;=1,$U122&lt;=3),LOOKUP($A$3,Models!$D$7:$D$9,Models!$G$32:$G$34),IF(AND($U122&gt;=4,$U122&lt;=6),LOOKUP($A$3,Models!$D$7:$D$9,Models!$H$32:$H$34), IF(AND($U122&gt;=7,$U122&lt;=10),LOOKUP($A$3,Models!$D$7:$D$9,Models!$I$32:$I$34), IF($U122 &gt; 10,LOOKUP($A$3,Models!$D$7:$D$9,Models!$J$32:$J$34), 0))))), 0)</f>
        <v>0</v>
      </c>
      <c r="AD122" s="14">
        <f>IF($T122=Models!$E$39,IF($U122&lt;1,LOOKUP($A$3,Models!$D$7:$D$9,Models!$F$40:$F$42),IF(AND($U122&gt;=1,$U122&lt;=4),LOOKUP($A$3,Models!$D$7:$D$9,Models!$G$40:$G$42),IF(AND($U122&gt;=5,$U122&lt;=7),LOOKUP($A$3,Models!$D$7:$D$9,Models!$H$40:$H$42), IF($U122 &gt; 7,LOOKUP($A$3,Models!$D$7:$D$9,Models!$I$40:$I$42), 0)))), 0)</f>
        <v>0</v>
      </c>
      <c r="AE122" s="14">
        <f>IF($T122=Models!$E$44,IF($U122&lt;1,LOOKUP($A$3,Models!$D$7:$D$9,Models!$F$45:$F$47),IF(AND($U122&gt;=1,$U122&lt;=4),LOOKUP($A$3,Models!$D$7:$D$9,Models!$G$45:$G$47),IF(AND($U122&gt;=5,$U122&lt;=7),LOOKUP($A$3,Models!$D$7:$D$9,Models!$H$45:$H$47), IF($U122 &gt; 7,LOOKUP($A$3,Models!$D$7:$D$9,Models!$I$45:$I$47), 0)))), 0)</f>
        <v>0</v>
      </c>
      <c r="AF122" s="14">
        <f>IF($T122=Models!$E$49,IF($U122&lt;1,LOOKUP($A$3,Models!$D$7:$D$9,Models!$F$50:$F$52),IF(AND($U122&gt;=1,$U122&lt;=4),LOOKUP($A$3,Models!$D$7:$D$9,Models!$G$50:$G$52),IF(AND($U122&gt;=5,$U122&lt;=7),LOOKUP($A$3,Models!$D$7:$D$9,Models!$H$50:$H$52), IF($U122 &gt; 7,LOOKUP($A$3,Models!$D$7:$D$9,Models!$I$50:$I$52), 0)))), 0)</f>
        <v>0</v>
      </c>
      <c r="AG122" s="14">
        <f>IF($T122=Models!$E$54,IF($U122&lt;1,LOOKUP($A$3,Models!$D$7:$D$9,Models!$F$55:$F$57),IF(AND($U122&gt;=1,$U122&lt;=4),LOOKUP($A$3,Models!$D$7:$D$9,Models!$G$55:$G$57),IF(AND($U122&gt;=5,$U122&lt;=7),LOOKUP($A$3,Models!$D$7:$D$9,Models!$H$55:$H$57), IF($U122 &gt; 7,LOOKUP($A$3,Models!$D$7:$D$9,Models!$I$55:$I$57), 0)))), 0)</f>
        <v>0</v>
      </c>
      <c r="AH122" s="14">
        <f>IF($T122=Models!$E$59,IF($U122&lt;1,LOOKUP($A$3,Models!$D$7:$D$9,Models!$F$60:$F$62),IF(AND($U122&gt;=1,$U122&lt;=4),LOOKUP($A$3,Models!$D$7:$D$9,Models!$G$60:$G$62),IF(AND($U122&gt;=5,$U122&lt;=7),LOOKUP($A$3,Models!$D$7:$D$9,Models!$H$60:$H$62), IF($U122 &gt; 7,LOOKUP($A$3,Models!$D$7:$D$9,Models!$I$60:$I$62), 0)))), 0)</f>
        <v>0</v>
      </c>
    </row>
    <row r="123" spans="16:34">
      <c r="P123" s="6" t="e">
        <f ca="1">IF(LOOKUP(Beds!A156, Models!$A$4:$A$105, Models!$B$4:$B$105) = "QUEBEC 2", " ", IF(LOOKUP(Beds!A156, Models!$A$4:$A$105, Models!$B$4:$B$105) = "QUEBEC", " ", IF(Beds!B156 = 0, 0, YEAR(NOW())-IF(VALUE(LEFT(Beds!B156,2))&gt;80,CONCATENATE(19,LEFT(Beds!B156,2)),CONCATENATE(20,LEFT(Beds!B156,2))))))</f>
        <v>#N/A</v>
      </c>
      <c r="S123" s="7" t="str">
        <f>LEFT(Beds!A154,4)</f>
        <v/>
      </c>
      <c r="T123" t="str">
        <f>IF(S123 = "", " ", LOOKUP(S123,Models!$A$4:$A$99,Models!$B$4:$B$99))</f>
        <v xml:space="preserve"> </v>
      </c>
      <c r="U123" t="str">
        <f>Beds!C154</f>
        <v/>
      </c>
      <c r="W123">
        <f t="shared" si="1"/>
        <v>0</v>
      </c>
      <c r="X123" s="14">
        <f>IF($T123=Models!$E$6,IF($U123&lt;1,LOOKUP($A$3,Models!$D$7:$D$9,Models!$F$7:$F$9),IF(AND($U123&gt;=1,$U123&lt;=3),LOOKUP($A$3,Models!$D$7:$D$9,Models!$G$7:$G$9),IF(AND($U123&gt;=4,$U123&lt;=6),LOOKUP($A$3,Models!$D$7:$D$9,Models!$H$7:$H$9), IF(AND($U123&gt;=7,$U123&lt;=10),LOOKUP($A$3,Models!$D$7:$D$9,Models!$I$7:$I$9), IF($U123 &gt; 10,LOOKUP($A$3,Models!$D$7:$D$9,Models!$J$7:$J$9), 0))))), 0)</f>
        <v>0</v>
      </c>
      <c r="Y123" s="14">
        <f>IF($T123=Models!$E$11,IF($U123&lt;1,LOOKUP($A$3,Models!$D$7:$D$9,Models!$F$12:$F$14),IF(AND($U123&gt;=1,$U123&lt;=3),LOOKUP($A$3,Models!$D$7:$D$9,Models!$G$12:$G$14),IF(AND($U123&gt;=4,$U123&lt;=6),LOOKUP($A$3,Models!$D$7:$D$9,Models!$H$12:$H$14), IF(AND($U123&gt;=7,$U123&lt;=10),LOOKUP($A$3,Models!$D$7:$D$9,Models!$I$12:$I$14), IF($U123 &gt; 10,LOOKUP($A$3,Models!$D$7:$D$9,Models!$J$12:$J$14), 0))))), 0)</f>
        <v>0</v>
      </c>
      <c r="Z123" s="14">
        <f>IF($T123=Models!$E$16,IF($U123&lt;1,LOOKUP($A$3,Models!$D$7:$D$9,Models!$F$17:$F$19),IF(AND($U123&gt;=1,$U123&lt;=3),LOOKUP($A$3,Models!$D$7:$D$9,Models!$G$17:$G$19),IF(AND($U123&gt;=4,$U123&lt;=6),LOOKUP($A$3,Models!$D$7:$D$9,Models!$H$17:$H$19), IF(AND($U123&gt;=7,$U123&lt;=10),LOOKUP($A$3,Models!$D$7:$D$9,Models!$I$17:$I$19), IF($U123 &gt; 10,LOOKUP($A$3,Models!$D$7:$D$9,Models!$J$17:$J$19), 0))))), 0)</f>
        <v>0</v>
      </c>
      <c r="AA123" s="14">
        <f>IF($T123=Models!$E$21,IF($U123&lt;1,LOOKUP($A$3,Models!$D$7:$D$9,Models!$F$22:$F$24),IF(AND($U123&gt;=1,$U123&lt;=3),LOOKUP($A$3,Models!$D$7:$D$9,Models!$G$22:$G$24),IF(AND($U123&gt;=4,$U123&lt;=6),LOOKUP($A$3,Models!$D$7:$D$9,Models!$H$22:$H$24), IF(AND($U123&gt;=7,$U123&lt;=10),LOOKUP($A$3,Models!$D$7:$D$9,Models!$I$22:$I$24), IF($U123 &gt; 10,LOOKUP($A$3,Models!$D$7:$D$9,Models!$J$22:$J$24), 0))))), 0)</f>
        <v>0</v>
      </c>
      <c r="AB123" s="14">
        <f>IF($T123=Models!$E$26,IF($U123&lt;1,LOOKUP($A$3,Models!$D$7:$D$9,Models!$F$27:$F$29),IF(AND($U123&gt;=1,$U123&lt;=3),LOOKUP($A$3,Models!$D$7:$D$9,Models!$G$27:$G$29),IF(AND($U123&gt;=4,$U123&lt;=6),LOOKUP($A$3,Models!$D$7:$D$9,Models!$H$27:$H$29), IF(AND($U123&gt;=7,$U123&lt;=10),LOOKUP($A$3,Models!$D$7:$D$9,Models!$I$27:$I$29), IF($U123 &gt; 10,LOOKUP($A$3,Models!$D$7:$D$9,Models!$J$27:$J$29), 0))))), 0)</f>
        <v>0</v>
      </c>
      <c r="AC123" s="14">
        <f>IF($T123=Models!$E$31,IF($U123&lt;1,LOOKUP($A$3,Models!$D$7:$D$9,Models!$F$32:$F$34),IF(AND($U123&gt;=1,$U123&lt;=3),LOOKUP($A$3,Models!$D$7:$D$9,Models!$G$32:$G$34),IF(AND($U123&gt;=4,$U123&lt;=6),LOOKUP($A$3,Models!$D$7:$D$9,Models!$H$32:$H$34), IF(AND($U123&gt;=7,$U123&lt;=10),LOOKUP($A$3,Models!$D$7:$D$9,Models!$I$32:$I$34), IF($U123 &gt; 10,LOOKUP($A$3,Models!$D$7:$D$9,Models!$J$32:$J$34), 0))))), 0)</f>
        <v>0</v>
      </c>
      <c r="AD123" s="14">
        <f>IF($T123=Models!$E$39,IF($U123&lt;1,LOOKUP($A$3,Models!$D$7:$D$9,Models!$F$40:$F$42),IF(AND($U123&gt;=1,$U123&lt;=4),LOOKUP($A$3,Models!$D$7:$D$9,Models!$G$40:$G$42),IF(AND($U123&gt;=5,$U123&lt;=7),LOOKUP($A$3,Models!$D$7:$D$9,Models!$H$40:$H$42), IF($U123 &gt; 7,LOOKUP($A$3,Models!$D$7:$D$9,Models!$I$40:$I$42), 0)))), 0)</f>
        <v>0</v>
      </c>
      <c r="AE123" s="14">
        <f>IF($T123=Models!$E$44,IF($U123&lt;1,LOOKUP($A$3,Models!$D$7:$D$9,Models!$F$45:$F$47),IF(AND($U123&gt;=1,$U123&lt;=4),LOOKUP($A$3,Models!$D$7:$D$9,Models!$G$45:$G$47),IF(AND($U123&gt;=5,$U123&lt;=7),LOOKUP($A$3,Models!$D$7:$D$9,Models!$H$45:$H$47), IF($U123 &gt; 7,LOOKUP($A$3,Models!$D$7:$D$9,Models!$I$45:$I$47), 0)))), 0)</f>
        <v>0</v>
      </c>
      <c r="AF123" s="14">
        <f>IF($T123=Models!$E$49,IF($U123&lt;1,LOOKUP($A$3,Models!$D$7:$D$9,Models!$F$50:$F$52),IF(AND($U123&gt;=1,$U123&lt;=4),LOOKUP($A$3,Models!$D$7:$D$9,Models!$G$50:$G$52),IF(AND($U123&gt;=5,$U123&lt;=7),LOOKUP($A$3,Models!$D$7:$D$9,Models!$H$50:$H$52), IF($U123 &gt; 7,LOOKUP($A$3,Models!$D$7:$D$9,Models!$I$50:$I$52), 0)))), 0)</f>
        <v>0</v>
      </c>
      <c r="AG123" s="14">
        <f>IF($T123=Models!$E$54,IF($U123&lt;1,LOOKUP($A$3,Models!$D$7:$D$9,Models!$F$55:$F$57),IF(AND($U123&gt;=1,$U123&lt;=4),LOOKUP($A$3,Models!$D$7:$D$9,Models!$G$55:$G$57),IF(AND($U123&gt;=5,$U123&lt;=7),LOOKUP($A$3,Models!$D$7:$D$9,Models!$H$55:$H$57), IF($U123 &gt; 7,LOOKUP($A$3,Models!$D$7:$D$9,Models!$I$55:$I$57), 0)))), 0)</f>
        <v>0</v>
      </c>
      <c r="AH123" s="14">
        <f>IF($T123=Models!$E$59,IF($U123&lt;1,LOOKUP($A$3,Models!$D$7:$D$9,Models!$F$60:$F$62),IF(AND($U123&gt;=1,$U123&lt;=4),LOOKUP($A$3,Models!$D$7:$D$9,Models!$G$60:$G$62),IF(AND($U123&gt;=5,$U123&lt;=7),LOOKUP($A$3,Models!$D$7:$D$9,Models!$H$60:$H$62), IF($U123 &gt; 7,LOOKUP($A$3,Models!$D$7:$D$9,Models!$I$60:$I$62), 0)))), 0)</f>
        <v>0</v>
      </c>
    </row>
    <row r="124" spans="16:34">
      <c r="P124" s="6" t="e">
        <f ca="1">IF(LOOKUP(Beds!A157, Models!$A$4:$A$105, Models!$B$4:$B$105) = "QUEBEC 2", " ", IF(LOOKUP(Beds!A157, Models!$A$4:$A$105, Models!$B$4:$B$105) = "QUEBEC", " ", IF(Beds!B157 = 0, 0, YEAR(NOW())-IF(VALUE(LEFT(Beds!B157,2))&gt;80,CONCATENATE(19,LEFT(Beds!B157,2)),CONCATENATE(20,LEFT(Beds!B157,2))))))</f>
        <v>#N/A</v>
      </c>
      <c r="S124" s="7" t="str">
        <f>LEFT(Beds!A155,4)</f>
        <v/>
      </c>
      <c r="T124" t="str">
        <f>IF(S124 = "", " ", LOOKUP(S124,Models!$A$4:$A$99,Models!$B$4:$B$99))</f>
        <v xml:space="preserve"> </v>
      </c>
      <c r="U124" t="str">
        <f>Beds!C155</f>
        <v/>
      </c>
      <c r="W124">
        <f t="shared" si="1"/>
        <v>0</v>
      </c>
      <c r="X124" s="14">
        <f>IF($T124=Models!$E$6,IF($U124&lt;1,LOOKUP($A$3,Models!$D$7:$D$9,Models!$F$7:$F$9),IF(AND($U124&gt;=1,$U124&lt;=3),LOOKUP($A$3,Models!$D$7:$D$9,Models!$G$7:$G$9),IF(AND($U124&gt;=4,$U124&lt;=6),LOOKUP($A$3,Models!$D$7:$D$9,Models!$H$7:$H$9), IF(AND($U124&gt;=7,$U124&lt;=10),LOOKUP($A$3,Models!$D$7:$D$9,Models!$I$7:$I$9), IF($U124 &gt; 10,LOOKUP($A$3,Models!$D$7:$D$9,Models!$J$7:$J$9), 0))))), 0)</f>
        <v>0</v>
      </c>
      <c r="Y124" s="14">
        <f>IF($T124=Models!$E$11,IF($U124&lt;1,LOOKUP($A$3,Models!$D$7:$D$9,Models!$F$12:$F$14),IF(AND($U124&gt;=1,$U124&lt;=3),LOOKUP($A$3,Models!$D$7:$D$9,Models!$G$12:$G$14),IF(AND($U124&gt;=4,$U124&lt;=6),LOOKUP($A$3,Models!$D$7:$D$9,Models!$H$12:$H$14), IF(AND($U124&gt;=7,$U124&lt;=10),LOOKUP($A$3,Models!$D$7:$D$9,Models!$I$12:$I$14), IF($U124 &gt; 10,LOOKUP($A$3,Models!$D$7:$D$9,Models!$J$12:$J$14), 0))))), 0)</f>
        <v>0</v>
      </c>
      <c r="Z124" s="14">
        <f>IF($T124=Models!$E$16,IF($U124&lt;1,LOOKUP($A$3,Models!$D$7:$D$9,Models!$F$17:$F$19),IF(AND($U124&gt;=1,$U124&lt;=3),LOOKUP($A$3,Models!$D$7:$D$9,Models!$G$17:$G$19),IF(AND($U124&gt;=4,$U124&lt;=6),LOOKUP($A$3,Models!$D$7:$D$9,Models!$H$17:$H$19), IF(AND($U124&gt;=7,$U124&lt;=10),LOOKUP($A$3,Models!$D$7:$D$9,Models!$I$17:$I$19), IF($U124 &gt; 10,LOOKUP($A$3,Models!$D$7:$D$9,Models!$J$17:$J$19), 0))))), 0)</f>
        <v>0</v>
      </c>
      <c r="AA124" s="14">
        <f>IF($T124=Models!$E$21,IF($U124&lt;1,LOOKUP($A$3,Models!$D$7:$D$9,Models!$F$22:$F$24),IF(AND($U124&gt;=1,$U124&lt;=3),LOOKUP($A$3,Models!$D$7:$D$9,Models!$G$22:$G$24),IF(AND($U124&gt;=4,$U124&lt;=6),LOOKUP($A$3,Models!$D$7:$D$9,Models!$H$22:$H$24), IF(AND($U124&gt;=7,$U124&lt;=10),LOOKUP($A$3,Models!$D$7:$D$9,Models!$I$22:$I$24), IF($U124 &gt; 10,LOOKUP($A$3,Models!$D$7:$D$9,Models!$J$22:$J$24), 0))))), 0)</f>
        <v>0</v>
      </c>
      <c r="AB124" s="14">
        <f>IF($T124=Models!$E$26,IF($U124&lt;1,LOOKUP($A$3,Models!$D$7:$D$9,Models!$F$27:$F$29),IF(AND($U124&gt;=1,$U124&lt;=3),LOOKUP($A$3,Models!$D$7:$D$9,Models!$G$27:$G$29),IF(AND($U124&gt;=4,$U124&lt;=6),LOOKUP($A$3,Models!$D$7:$D$9,Models!$H$27:$H$29), IF(AND($U124&gt;=7,$U124&lt;=10),LOOKUP($A$3,Models!$D$7:$D$9,Models!$I$27:$I$29), IF($U124 &gt; 10,LOOKUP($A$3,Models!$D$7:$D$9,Models!$J$27:$J$29), 0))))), 0)</f>
        <v>0</v>
      </c>
      <c r="AC124" s="14">
        <f>IF($T124=Models!$E$31,IF($U124&lt;1,LOOKUP($A$3,Models!$D$7:$D$9,Models!$F$32:$F$34),IF(AND($U124&gt;=1,$U124&lt;=3),LOOKUP($A$3,Models!$D$7:$D$9,Models!$G$32:$G$34),IF(AND($U124&gt;=4,$U124&lt;=6),LOOKUP($A$3,Models!$D$7:$D$9,Models!$H$32:$H$34), IF(AND($U124&gt;=7,$U124&lt;=10),LOOKUP($A$3,Models!$D$7:$D$9,Models!$I$32:$I$34), IF($U124 &gt; 10,LOOKUP($A$3,Models!$D$7:$D$9,Models!$J$32:$J$34), 0))))), 0)</f>
        <v>0</v>
      </c>
      <c r="AD124" s="14">
        <f>IF($T124=Models!$E$39,IF($U124&lt;1,LOOKUP($A$3,Models!$D$7:$D$9,Models!$F$40:$F$42),IF(AND($U124&gt;=1,$U124&lt;=4),LOOKUP($A$3,Models!$D$7:$D$9,Models!$G$40:$G$42),IF(AND($U124&gt;=5,$U124&lt;=7),LOOKUP($A$3,Models!$D$7:$D$9,Models!$H$40:$H$42), IF($U124 &gt; 7,LOOKUP($A$3,Models!$D$7:$D$9,Models!$I$40:$I$42), 0)))), 0)</f>
        <v>0</v>
      </c>
      <c r="AE124" s="14">
        <f>IF($T124=Models!$E$44,IF($U124&lt;1,LOOKUP($A$3,Models!$D$7:$D$9,Models!$F$45:$F$47),IF(AND($U124&gt;=1,$U124&lt;=4),LOOKUP($A$3,Models!$D$7:$D$9,Models!$G$45:$G$47),IF(AND($U124&gt;=5,$U124&lt;=7),LOOKUP($A$3,Models!$D$7:$D$9,Models!$H$45:$H$47), IF($U124 &gt; 7,LOOKUP($A$3,Models!$D$7:$D$9,Models!$I$45:$I$47), 0)))), 0)</f>
        <v>0</v>
      </c>
      <c r="AF124" s="14">
        <f>IF($T124=Models!$E$49,IF($U124&lt;1,LOOKUP($A$3,Models!$D$7:$D$9,Models!$F$50:$F$52),IF(AND($U124&gt;=1,$U124&lt;=4),LOOKUP($A$3,Models!$D$7:$D$9,Models!$G$50:$G$52),IF(AND($U124&gt;=5,$U124&lt;=7),LOOKUP($A$3,Models!$D$7:$D$9,Models!$H$50:$H$52), IF($U124 &gt; 7,LOOKUP($A$3,Models!$D$7:$D$9,Models!$I$50:$I$52), 0)))), 0)</f>
        <v>0</v>
      </c>
      <c r="AG124" s="14">
        <f>IF($T124=Models!$E$54,IF($U124&lt;1,LOOKUP($A$3,Models!$D$7:$D$9,Models!$F$55:$F$57),IF(AND($U124&gt;=1,$U124&lt;=4),LOOKUP($A$3,Models!$D$7:$D$9,Models!$G$55:$G$57),IF(AND($U124&gt;=5,$U124&lt;=7),LOOKUP($A$3,Models!$D$7:$D$9,Models!$H$55:$H$57), IF($U124 &gt; 7,LOOKUP($A$3,Models!$D$7:$D$9,Models!$I$55:$I$57), 0)))), 0)</f>
        <v>0</v>
      </c>
      <c r="AH124" s="14">
        <f>IF($T124=Models!$E$59,IF($U124&lt;1,LOOKUP($A$3,Models!$D$7:$D$9,Models!$F$60:$F$62),IF(AND($U124&gt;=1,$U124&lt;=4),LOOKUP($A$3,Models!$D$7:$D$9,Models!$G$60:$G$62),IF(AND($U124&gt;=5,$U124&lt;=7),LOOKUP($A$3,Models!$D$7:$D$9,Models!$H$60:$H$62), IF($U124 &gt; 7,LOOKUP($A$3,Models!$D$7:$D$9,Models!$I$60:$I$62), 0)))), 0)</f>
        <v>0</v>
      </c>
    </row>
    <row r="125" spans="16:34">
      <c r="P125" s="6" t="e">
        <f ca="1">IF(LOOKUP(Beds!A158, Models!$A$4:$A$105, Models!$B$4:$B$105) = "QUEBEC 2", " ", IF(LOOKUP(Beds!A158, Models!$A$4:$A$105, Models!$B$4:$B$105) = "QUEBEC", " ", IF(Beds!B158 = 0, 0, YEAR(NOW())-IF(VALUE(LEFT(Beds!B158,2))&gt;80,CONCATENATE(19,LEFT(Beds!B158,2)),CONCATENATE(20,LEFT(Beds!B158,2))))))</f>
        <v>#N/A</v>
      </c>
      <c r="S125" s="7" t="str">
        <f>LEFT(Beds!A156,4)</f>
        <v/>
      </c>
      <c r="T125" t="str">
        <f>IF(S125 = "", " ", LOOKUP(S125,Models!$A$4:$A$99,Models!$B$4:$B$99))</f>
        <v xml:space="preserve"> </v>
      </c>
      <c r="U125" t="str">
        <f>Beds!C156</f>
        <v/>
      </c>
      <c r="W125">
        <f t="shared" si="1"/>
        <v>0</v>
      </c>
      <c r="X125" s="14">
        <f>IF($T125=Models!$E$6,IF($U125&lt;1,LOOKUP($A$3,Models!$D$7:$D$9,Models!$F$7:$F$9),IF(AND($U125&gt;=1,$U125&lt;=3),LOOKUP($A$3,Models!$D$7:$D$9,Models!$G$7:$G$9),IF(AND($U125&gt;=4,$U125&lt;=6),LOOKUP($A$3,Models!$D$7:$D$9,Models!$H$7:$H$9), IF(AND($U125&gt;=7,$U125&lt;=10),LOOKUP($A$3,Models!$D$7:$D$9,Models!$I$7:$I$9), IF($U125 &gt; 10,LOOKUP($A$3,Models!$D$7:$D$9,Models!$J$7:$J$9), 0))))), 0)</f>
        <v>0</v>
      </c>
      <c r="Y125" s="14">
        <f>IF($T125=Models!$E$11,IF($U125&lt;1,LOOKUP($A$3,Models!$D$7:$D$9,Models!$F$12:$F$14),IF(AND($U125&gt;=1,$U125&lt;=3),LOOKUP($A$3,Models!$D$7:$D$9,Models!$G$12:$G$14),IF(AND($U125&gt;=4,$U125&lt;=6),LOOKUP($A$3,Models!$D$7:$D$9,Models!$H$12:$H$14), IF(AND($U125&gt;=7,$U125&lt;=10),LOOKUP($A$3,Models!$D$7:$D$9,Models!$I$12:$I$14), IF($U125 &gt; 10,LOOKUP($A$3,Models!$D$7:$D$9,Models!$J$12:$J$14), 0))))), 0)</f>
        <v>0</v>
      </c>
      <c r="Z125" s="14">
        <f>IF($T125=Models!$E$16,IF($U125&lt;1,LOOKUP($A$3,Models!$D$7:$D$9,Models!$F$17:$F$19),IF(AND($U125&gt;=1,$U125&lt;=3),LOOKUP($A$3,Models!$D$7:$D$9,Models!$G$17:$G$19),IF(AND($U125&gt;=4,$U125&lt;=6),LOOKUP($A$3,Models!$D$7:$D$9,Models!$H$17:$H$19), IF(AND($U125&gt;=7,$U125&lt;=10),LOOKUP($A$3,Models!$D$7:$D$9,Models!$I$17:$I$19), IF($U125 &gt; 10,LOOKUP($A$3,Models!$D$7:$D$9,Models!$J$17:$J$19), 0))))), 0)</f>
        <v>0</v>
      </c>
      <c r="AA125" s="14">
        <f>IF($T125=Models!$E$21,IF($U125&lt;1,LOOKUP($A$3,Models!$D$7:$D$9,Models!$F$22:$F$24),IF(AND($U125&gt;=1,$U125&lt;=3),LOOKUP($A$3,Models!$D$7:$D$9,Models!$G$22:$G$24),IF(AND($U125&gt;=4,$U125&lt;=6),LOOKUP($A$3,Models!$D$7:$D$9,Models!$H$22:$H$24), IF(AND($U125&gt;=7,$U125&lt;=10),LOOKUP($A$3,Models!$D$7:$D$9,Models!$I$22:$I$24), IF($U125 &gt; 10,LOOKUP($A$3,Models!$D$7:$D$9,Models!$J$22:$J$24), 0))))), 0)</f>
        <v>0</v>
      </c>
      <c r="AB125" s="14">
        <f>IF($T125=Models!$E$26,IF($U125&lt;1,LOOKUP($A$3,Models!$D$7:$D$9,Models!$F$27:$F$29),IF(AND($U125&gt;=1,$U125&lt;=3),LOOKUP($A$3,Models!$D$7:$D$9,Models!$G$27:$G$29),IF(AND($U125&gt;=4,$U125&lt;=6),LOOKUP($A$3,Models!$D$7:$D$9,Models!$H$27:$H$29), IF(AND($U125&gt;=7,$U125&lt;=10),LOOKUP($A$3,Models!$D$7:$D$9,Models!$I$27:$I$29), IF($U125 &gt; 10,LOOKUP($A$3,Models!$D$7:$D$9,Models!$J$27:$J$29), 0))))), 0)</f>
        <v>0</v>
      </c>
      <c r="AC125" s="14">
        <f>IF($T125=Models!$E$31,IF($U125&lt;1,LOOKUP($A$3,Models!$D$7:$D$9,Models!$F$32:$F$34),IF(AND($U125&gt;=1,$U125&lt;=3),LOOKUP($A$3,Models!$D$7:$D$9,Models!$G$32:$G$34),IF(AND($U125&gt;=4,$U125&lt;=6),LOOKUP($A$3,Models!$D$7:$D$9,Models!$H$32:$H$34), IF(AND($U125&gt;=7,$U125&lt;=10),LOOKUP($A$3,Models!$D$7:$D$9,Models!$I$32:$I$34), IF($U125 &gt; 10,LOOKUP($A$3,Models!$D$7:$D$9,Models!$J$32:$J$34), 0))))), 0)</f>
        <v>0</v>
      </c>
      <c r="AD125" s="14">
        <f>IF($T125=Models!$E$39,IF($U125&lt;1,LOOKUP($A$3,Models!$D$7:$D$9,Models!$F$40:$F$42),IF(AND($U125&gt;=1,$U125&lt;=4),LOOKUP($A$3,Models!$D$7:$D$9,Models!$G$40:$G$42),IF(AND($U125&gt;=5,$U125&lt;=7),LOOKUP($A$3,Models!$D$7:$D$9,Models!$H$40:$H$42), IF($U125 &gt; 7,LOOKUP($A$3,Models!$D$7:$D$9,Models!$I$40:$I$42), 0)))), 0)</f>
        <v>0</v>
      </c>
      <c r="AE125" s="14">
        <f>IF($T125=Models!$E$44,IF($U125&lt;1,LOOKUP($A$3,Models!$D$7:$D$9,Models!$F$45:$F$47),IF(AND($U125&gt;=1,$U125&lt;=4),LOOKUP($A$3,Models!$D$7:$D$9,Models!$G$45:$G$47),IF(AND($U125&gt;=5,$U125&lt;=7),LOOKUP($A$3,Models!$D$7:$D$9,Models!$H$45:$H$47), IF($U125 &gt; 7,LOOKUP($A$3,Models!$D$7:$D$9,Models!$I$45:$I$47), 0)))), 0)</f>
        <v>0</v>
      </c>
      <c r="AF125" s="14">
        <f>IF($T125=Models!$E$49,IF($U125&lt;1,LOOKUP($A$3,Models!$D$7:$D$9,Models!$F$50:$F$52),IF(AND($U125&gt;=1,$U125&lt;=4),LOOKUP($A$3,Models!$D$7:$D$9,Models!$G$50:$G$52),IF(AND($U125&gt;=5,$U125&lt;=7),LOOKUP($A$3,Models!$D$7:$D$9,Models!$H$50:$H$52), IF($U125 &gt; 7,LOOKUP($A$3,Models!$D$7:$D$9,Models!$I$50:$I$52), 0)))), 0)</f>
        <v>0</v>
      </c>
      <c r="AG125" s="14">
        <f>IF($T125=Models!$E$54,IF($U125&lt;1,LOOKUP($A$3,Models!$D$7:$D$9,Models!$F$55:$F$57),IF(AND($U125&gt;=1,$U125&lt;=4),LOOKUP($A$3,Models!$D$7:$D$9,Models!$G$55:$G$57),IF(AND($U125&gt;=5,$U125&lt;=7),LOOKUP($A$3,Models!$D$7:$D$9,Models!$H$55:$H$57), IF($U125 &gt; 7,LOOKUP($A$3,Models!$D$7:$D$9,Models!$I$55:$I$57), 0)))), 0)</f>
        <v>0</v>
      </c>
      <c r="AH125" s="14">
        <f>IF($T125=Models!$E$59,IF($U125&lt;1,LOOKUP($A$3,Models!$D$7:$D$9,Models!$F$60:$F$62),IF(AND($U125&gt;=1,$U125&lt;=4),LOOKUP($A$3,Models!$D$7:$D$9,Models!$G$60:$G$62),IF(AND($U125&gt;=5,$U125&lt;=7),LOOKUP($A$3,Models!$D$7:$D$9,Models!$H$60:$H$62), IF($U125 &gt; 7,LOOKUP($A$3,Models!$D$7:$D$9,Models!$I$60:$I$62), 0)))), 0)</f>
        <v>0</v>
      </c>
    </row>
    <row r="126" spans="16:34">
      <c r="P126" s="6" t="e">
        <f ca="1">IF(LOOKUP(Beds!A159, Models!$A$4:$A$105, Models!$B$4:$B$105) = "QUEBEC 2", " ", IF(LOOKUP(Beds!A159, Models!$A$4:$A$105, Models!$B$4:$B$105) = "QUEBEC", " ", IF(Beds!B159 = 0, 0, YEAR(NOW())-IF(VALUE(LEFT(Beds!B159,2))&gt;80,CONCATENATE(19,LEFT(Beds!B159,2)),CONCATENATE(20,LEFT(Beds!B159,2))))))</f>
        <v>#N/A</v>
      </c>
      <c r="S126" s="7" t="str">
        <f>LEFT(Beds!A157,4)</f>
        <v/>
      </c>
      <c r="T126" t="str">
        <f>IF(S126 = "", " ", LOOKUP(S126,Models!$A$4:$A$99,Models!$B$4:$B$99))</f>
        <v xml:space="preserve"> </v>
      </c>
      <c r="U126" t="str">
        <f>Beds!C157</f>
        <v/>
      </c>
      <c r="W126">
        <f t="shared" si="1"/>
        <v>0</v>
      </c>
      <c r="X126" s="14">
        <f>IF($T126=Models!$E$6,IF($U126&lt;1,LOOKUP($A$3,Models!$D$7:$D$9,Models!$F$7:$F$9),IF(AND($U126&gt;=1,$U126&lt;=3),LOOKUP($A$3,Models!$D$7:$D$9,Models!$G$7:$G$9),IF(AND($U126&gt;=4,$U126&lt;=6),LOOKUP($A$3,Models!$D$7:$D$9,Models!$H$7:$H$9), IF(AND($U126&gt;=7,$U126&lt;=10),LOOKUP($A$3,Models!$D$7:$D$9,Models!$I$7:$I$9), IF($U126 &gt; 10,LOOKUP($A$3,Models!$D$7:$D$9,Models!$J$7:$J$9), 0))))), 0)</f>
        <v>0</v>
      </c>
      <c r="Y126" s="14">
        <f>IF($T126=Models!$E$11,IF($U126&lt;1,LOOKUP($A$3,Models!$D$7:$D$9,Models!$F$12:$F$14),IF(AND($U126&gt;=1,$U126&lt;=3),LOOKUP($A$3,Models!$D$7:$D$9,Models!$G$12:$G$14),IF(AND($U126&gt;=4,$U126&lt;=6),LOOKUP($A$3,Models!$D$7:$D$9,Models!$H$12:$H$14), IF(AND($U126&gt;=7,$U126&lt;=10),LOOKUP($A$3,Models!$D$7:$D$9,Models!$I$12:$I$14), IF($U126 &gt; 10,LOOKUP($A$3,Models!$D$7:$D$9,Models!$J$12:$J$14), 0))))), 0)</f>
        <v>0</v>
      </c>
      <c r="Z126" s="14">
        <f>IF($T126=Models!$E$16,IF($U126&lt;1,LOOKUP($A$3,Models!$D$7:$D$9,Models!$F$17:$F$19),IF(AND($U126&gt;=1,$U126&lt;=3),LOOKUP($A$3,Models!$D$7:$D$9,Models!$G$17:$G$19),IF(AND($U126&gt;=4,$U126&lt;=6),LOOKUP($A$3,Models!$D$7:$D$9,Models!$H$17:$H$19), IF(AND($U126&gt;=7,$U126&lt;=10),LOOKUP($A$3,Models!$D$7:$D$9,Models!$I$17:$I$19), IF($U126 &gt; 10,LOOKUP($A$3,Models!$D$7:$D$9,Models!$J$17:$J$19), 0))))), 0)</f>
        <v>0</v>
      </c>
      <c r="AA126" s="14">
        <f>IF($T126=Models!$E$21,IF($U126&lt;1,LOOKUP($A$3,Models!$D$7:$D$9,Models!$F$22:$F$24),IF(AND($U126&gt;=1,$U126&lt;=3),LOOKUP($A$3,Models!$D$7:$D$9,Models!$G$22:$G$24),IF(AND($U126&gt;=4,$U126&lt;=6),LOOKUP($A$3,Models!$D$7:$D$9,Models!$H$22:$H$24), IF(AND($U126&gt;=7,$U126&lt;=10),LOOKUP($A$3,Models!$D$7:$D$9,Models!$I$22:$I$24), IF($U126 &gt; 10,LOOKUP($A$3,Models!$D$7:$D$9,Models!$J$22:$J$24), 0))))), 0)</f>
        <v>0</v>
      </c>
      <c r="AB126" s="14">
        <f>IF($T126=Models!$E$26,IF($U126&lt;1,LOOKUP($A$3,Models!$D$7:$D$9,Models!$F$27:$F$29),IF(AND($U126&gt;=1,$U126&lt;=3),LOOKUP($A$3,Models!$D$7:$D$9,Models!$G$27:$G$29),IF(AND($U126&gt;=4,$U126&lt;=6),LOOKUP($A$3,Models!$D$7:$D$9,Models!$H$27:$H$29), IF(AND($U126&gt;=7,$U126&lt;=10),LOOKUP($A$3,Models!$D$7:$D$9,Models!$I$27:$I$29), IF($U126 &gt; 10,LOOKUP($A$3,Models!$D$7:$D$9,Models!$J$27:$J$29), 0))))), 0)</f>
        <v>0</v>
      </c>
      <c r="AC126" s="14">
        <f>IF($T126=Models!$E$31,IF($U126&lt;1,LOOKUP($A$3,Models!$D$7:$D$9,Models!$F$32:$F$34),IF(AND($U126&gt;=1,$U126&lt;=3),LOOKUP($A$3,Models!$D$7:$D$9,Models!$G$32:$G$34),IF(AND($U126&gt;=4,$U126&lt;=6),LOOKUP($A$3,Models!$D$7:$D$9,Models!$H$32:$H$34), IF(AND($U126&gt;=7,$U126&lt;=10),LOOKUP($A$3,Models!$D$7:$D$9,Models!$I$32:$I$34), IF($U126 &gt; 10,LOOKUP($A$3,Models!$D$7:$D$9,Models!$J$32:$J$34), 0))))), 0)</f>
        <v>0</v>
      </c>
      <c r="AD126" s="14">
        <f>IF($T126=Models!$E$39,IF($U126&lt;1,LOOKUP($A$3,Models!$D$7:$D$9,Models!$F$40:$F$42),IF(AND($U126&gt;=1,$U126&lt;=4),LOOKUP($A$3,Models!$D$7:$D$9,Models!$G$40:$G$42),IF(AND($U126&gt;=5,$U126&lt;=7),LOOKUP($A$3,Models!$D$7:$D$9,Models!$H$40:$H$42), IF($U126 &gt; 7,LOOKUP($A$3,Models!$D$7:$D$9,Models!$I$40:$I$42), 0)))), 0)</f>
        <v>0</v>
      </c>
      <c r="AE126" s="14">
        <f>IF($T126=Models!$E$44,IF($U126&lt;1,LOOKUP($A$3,Models!$D$7:$D$9,Models!$F$45:$F$47),IF(AND($U126&gt;=1,$U126&lt;=4),LOOKUP($A$3,Models!$D$7:$D$9,Models!$G$45:$G$47),IF(AND($U126&gt;=5,$U126&lt;=7),LOOKUP($A$3,Models!$D$7:$D$9,Models!$H$45:$H$47), IF($U126 &gt; 7,LOOKUP($A$3,Models!$D$7:$D$9,Models!$I$45:$I$47), 0)))), 0)</f>
        <v>0</v>
      </c>
      <c r="AF126" s="14">
        <f>IF($T126=Models!$E$49,IF($U126&lt;1,LOOKUP($A$3,Models!$D$7:$D$9,Models!$F$50:$F$52),IF(AND($U126&gt;=1,$U126&lt;=4),LOOKUP($A$3,Models!$D$7:$D$9,Models!$G$50:$G$52),IF(AND($U126&gt;=5,$U126&lt;=7),LOOKUP($A$3,Models!$D$7:$D$9,Models!$H$50:$H$52), IF($U126 &gt; 7,LOOKUP($A$3,Models!$D$7:$D$9,Models!$I$50:$I$52), 0)))), 0)</f>
        <v>0</v>
      </c>
      <c r="AG126" s="14">
        <f>IF($T126=Models!$E$54,IF($U126&lt;1,LOOKUP($A$3,Models!$D$7:$D$9,Models!$F$55:$F$57),IF(AND($U126&gt;=1,$U126&lt;=4),LOOKUP($A$3,Models!$D$7:$D$9,Models!$G$55:$G$57),IF(AND($U126&gt;=5,$U126&lt;=7),LOOKUP($A$3,Models!$D$7:$D$9,Models!$H$55:$H$57), IF($U126 &gt; 7,LOOKUP($A$3,Models!$D$7:$D$9,Models!$I$55:$I$57), 0)))), 0)</f>
        <v>0</v>
      </c>
      <c r="AH126" s="14">
        <f>IF($T126=Models!$E$59,IF($U126&lt;1,LOOKUP($A$3,Models!$D$7:$D$9,Models!$F$60:$F$62),IF(AND($U126&gt;=1,$U126&lt;=4),LOOKUP($A$3,Models!$D$7:$D$9,Models!$G$60:$G$62),IF(AND($U126&gt;=5,$U126&lt;=7),LOOKUP($A$3,Models!$D$7:$D$9,Models!$H$60:$H$62), IF($U126 &gt; 7,LOOKUP($A$3,Models!$D$7:$D$9,Models!$I$60:$I$62), 0)))), 0)</f>
        <v>0</v>
      </c>
    </row>
    <row r="127" spans="16:34">
      <c r="P127" s="6" t="e">
        <f ca="1">IF(LOOKUP(Beds!A160, Models!$A$4:$A$105, Models!$B$4:$B$105) = "QUEBEC 2", " ", IF(LOOKUP(Beds!A160, Models!$A$4:$A$105, Models!$B$4:$B$105) = "QUEBEC", " ", IF(Beds!B160 = 0, 0, YEAR(NOW())-IF(VALUE(LEFT(Beds!B160,2))&gt;80,CONCATENATE(19,LEFT(Beds!B160,2)),CONCATENATE(20,LEFT(Beds!B160,2))))))</f>
        <v>#N/A</v>
      </c>
      <c r="S127" s="7" t="str">
        <f>LEFT(Beds!A158,4)</f>
        <v/>
      </c>
      <c r="T127" t="str">
        <f>IF(S127 = "", " ", LOOKUP(S127,Models!$A$4:$A$99,Models!$B$4:$B$99))</f>
        <v xml:space="preserve"> </v>
      </c>
      <c r="U127" t="str">
        <f>Beds!C158</f>
        <v/>
      </c>
      <c r="W127">
        <f t="shared" si="1"/>
        <v>0</v>
      </c>
      <c r="X127" s="14">
        <f>IF($T127=Models!$E$6,IF($U127&lt;1,LOOKUP($A$3,Models!$D$7:$D$9,Models!$F$7:$F$9),IF(AND($U127&gt;=1,$U127&lt;=3),LOOKUP($A$3,Models!$D$7:$D$9,Models!$G$7:$G$9),IF(AND($U127&gt;=4,$U127&lt;=6),LOOKUP($A$3,Models!$D$7:$D$9,Models!$H$7:$H$9), IF(AND($U127&gt;=7,$U127&lt;=10),LOOKUP($A$3,Models!$D$7:$D$9,Models!$I$7:$I$9), IF($U127 &gt; 10,LOOKUP($A$3,Models!$D$7:$D$9,Models!$J$7:$J$9), 0))))), 0)</f>
        <v>0</v>
      </c>
      <c r="Y127" s="14">
        <f>IF($T127=Models!$E$11,IF($U127&lt;1,LOOKUP($A$3,Models!$D$7:$D$9,Models!$F$12:$F$14),IF(AND($U127&gt;=1,$U127&lt;=3),LOOKUP($A$3,Models!$D$7:$D$9,Models!$G$12:$G$14),IF(AND($U127&gt;=4,$U127&lt;=6),LOOKUP($A$3,Models!$D$7:$D$9,Models!$H$12:$H$14), IF(AND($U127&gt;=7,$U127&lt;=10),LOOKUP($A$3,Models!$D$7:$D$9,Models!$I$12:$I$14), IF($U127 &gt; 10,LOOKUP($A$3,Models!$D$7:$D$9,Models!$J$12:$J$14), 0))))), 0)</f>
        <v>0</v>
      </c>
      <c r="Z127" s="14">
        <f>IF($T127=Models!$E$16,IF($U127&lt;1,LOOKUP($A$3,Models!$D$7:$D$9,Models!$F$17:$F$19),IF(AND($U127&gt;=1,$U127&lt;=3),LOOKUP($A$3,Models!$D$7:$D$9,Models!$G$17:$G$19),IF(AND($U127&gt;=4,$U127&lt;=6),LOOKUP($A$3,Models!$D$7:$D$9,Models!$H$17:$H$19), IF(AND($U127&gt;=7,$U127&lt;=10),LOOKUP($A$3,Models!$D$7:$D$9,Models!$I$17:$I$19), IF($U127 &gt; 10,LOOKUP($A$3,Models!$D$7:$D$9,Models!$J$17:$J$19), 0))))), 0)</f>
        <v>0</v>
      </c>
      <c r="AA127" s="14">
        <f>IF($T127=Models!$E$21,IF($U127&lt;1,LOOKUP($A$3,Models!$D$7:$D$9,Models!$F$22:$F$24),IF(AND($U127&gt;=1,$U127&lt;=3),LOOKUP($A$3,Models!$D$7:$D$9,Models!$G$22:$G$24),IF(AND($U127&gt;=4,$U127&lt;=6),LOOKUP($A$3,Models!$D$7:$D$9,Models!$H$22:$H$24), IF(AND($U127&gt;=7,$U127&lt;=10),LOOKUP($A$3,Models!$D$7:$D$9,Models!$I$22:$I$24), IF($U127 &gt; 10,LOOKUP($A$3,Models!$D$7:$D$9,Models!$J$22:$J$24), 0))))), 0)</f>
        <v>0</v>
      </c>
      <c r="AB127" s="14">
        <f>IF($T127=Models!$E$26,IF($U127&lt;1,LOOKUP($A$3,Models!$D$7:$D$9,Models!$F$27:$F$29),IF(AND($U127&gt;=1,$U127&lt;=3),LOOKUP($A$3,Models!$D$7:$D$9,Models!$G$27:$G$29),IF(AND($U127&gt;=4,$U127&lt;=6),LOOKUP($A$3,Models!$D$7:$D$9,Models!$H$27:$H$29), IF(AND($U127&gt;=7,$U127&lt;=10),LOOKUP($A$3,Models!$D$7:$D$9,Models!$I$27:$I$29), IF($U127 &gt; 10,LOOKUP($A$3,Models!$D$7:$D$9,Models!$J$27:$J$29), 0))))), 0)</f>
        <v>0</v>
      </c>
      <c r="AC127" s="14">
        <f>IF($T127=Models!$E$31,IF($U127&lt;1,LOOKUP($A$3,Models!$D$7:$D$9,Models!$F$32:$F$34),IF(AND($U127&gt;=1,$U127&lt;=3),LOOKUP($A$3,Models!$D$7:$D$9,Models!$G$32:$G$34),IF(AND($U127&gt;=4,$U127&lt;=6),LOOKUP($A$3,Models!$D$7:$D$9,Models!$H$32:$H$34), IF(AND($U127&gt;=7,$U127&lt;=10),LOOKUP($A$3,Models!$D$7:$D$9,Models!$I$32:$I$34), IF($U127 &gt; 10,LOOKUP($A$3,Models!$D$7:$D$9,Models!$J$32:$J$34), 0))))), 0)</f>
        <v>0</v>
      </c>
      <c r="AD127" s="14">
        <f>IF($T127=Models!$E$39,IF($U127&lt;1,LOOKUP($A$3,Models!$D$7:$D$9,Models!$F$40:$F$42),IF(AND($U127&gt;=1,$U127&lt;=4),LOOKUP($A$3,Models!$D$7:$D$9,Models!$G$40:$G$42),IF(AND($U127&gt;=5,$U127&lt;=7),LOOKUP($A$3,Models!$D$7:$D$9,Models!$H$40:$H$42), IF($U127 &gt; 7,LOOKUP($A$3,Models!$D$7:$D$9,Models!$I$40:$I$42), 0)))), 0)</f>
        <v>0</v>
      </c>
      <c r="AE127" s="14">
        <f>IF($T127=Models!$E$44,IF($U127&lt;1,LOOKUP($A$3,Models!$D$7:$D$9,Models!$F$45:$F$47),IF(AND($U127&gt;=1,$U127&lt;=4),LOOKUP($A$3,Models!$D$7:$D$9,Models!$G$45:$G$47),IF(AND($U127&gt;=5,$U127&lt;=7),LOOKUP($A$3,Models!$D$7:$D$9,Models!$H$45:$H$47), IF($U127 &gt; 7,LOOKUP($A$3,Models!$D$7:$D$9,Models!$I$45:$I$47), 0)))), 0)</f>
        <v>0</v>
      </c>
      <c r="AF127" s="14">
        <f>IF($T127=Models!$E$49,IF($U127&lt;1,LOOKUP($A$3,Models!$D$7:$D$9,Models!$F$50:$F$52),IF(AND($U127&gt;=1,$U127&lt;=4),LOOKUP($A$3,Models!$D$7:$D$9,Models!$G$50:$G$52),IF(AND($U127&gt;=5,$U127&lt;=7),LOOKUP($A$3,Models!$D$7:$D$9,Models!$H$50:$H$52), IF($U127 &gt; 7,LOOKUP($A$3,Models!$D$7:$D$9,Models!$I$50:$I$52), 0)))), 0)</f>
        <v>0</v>
      </c>
      <c r="AG127" s="14">
        <f>IF($T127=Models!$E$54,IF($U127&lt;1,LOOKUP($A$3,Models!$D$7:$D$9,Models!$F$55:$F$57),IF(AND($U127&gt;=1,$U127&lt;=4),LOOKUP($A$3,Models!$D$7:$D$9,Models!$G$55:$G$57),IF(AND($U127&gt;=5,$U127&lt;=7),LOOKUP($A$3,Models!$D$7:$D$9,Models!$H$55:$H$57), IF($U127 &gt; 7,LOOKUP($A$3,Models!$D$7:$D$9,Models!$I$55:$I$57), 0)))), 0)</f>
        <v>0</v>
      </c>
      <c r="AH127" s="14">
        <f>IF($T127=Models!$E$59,IF($U127&lt;1,LOOKUP($A$3,Models!$D$7:$D$9,Models!$F$60:$F$62),IF(AND($U127&gt;=1,$U127&lt;=4),LOOKUP($A$3,Models!$D$7:$D$9,Models!$G$60:$G$62),IF(AND($U127&gt;=5,$U127&lt;=7),LOOKUP($A$3,Models!$D$7:$D$9,Models!$H$60:$H$62), IF($U127 &gt; 7,LOOKUP($A$3,Models!$D$7:$D$9,Models!$I$60:$I$62), 0)))), 0)</f>
        <v>0</v>
      </c>
    </row>
    <row r="128" spans="16:34">
      <c r="P128" s="6" t="e">
        <f ca="1">IF(LOOKUP(Beds!A161, Models!$A$4:$A$105, Models!$B$4:$B$105) = "QUEBEC 2", " ", IF(LOOKUP(Beds!A161, Models!$A$4:$A$105, Models!$B$4:$B$105) = "QUEBEC", " ", IF(Beds!B161 = 0, 0, YEAR(NOW())-IF(VALUE(LEFT(Beds!B161,2))&gt;80,CONCATENATE(19,LEFT(Beds!B161,2)),CONCATENATE(20,LEFT(Beds!B161,2))))))</f>
        <v>#N/A</v>
      </c>
      <c r="S128" s="7" t="str">
        <f>LEFT(Beds!A159,4)</f>
        <v/>
      </c>
      <c r="T128" t="str">
        <f>IF(S128 = "", " ", LOOKUP(S128,Models!$A$4:$A$99,Models!$B$4:$B$99))</f>
        <v xml:space="preserve"> </v>
      </c>
      <c r="U128" t="str">
        <f>Beds!C159</f>
        <v/>
      </c>
      <c r="W128">
        <f t="shared" si="1"/>
        <v>0</v>
      </c>
      <c r="X128" s="14">
        <f>IF($T128=Models!$E$6,IF($U128&lt;1,LOOKUP($A$3,Models!$D$7:$D$9,Models!$F$7:$F$9),IF(AND($U128&gt;=1,$U128&lt;=3),LOOKUP($A$3,Models!$D$7:$D$9,Models!$G$7:$G$9),IF(AND($U128&gt;=4,$U128&lt;=6),LOOKUP($A$3,Models!$D$7:$D$9,Models!$H$7:$H$9), IF(AND($U128&gt;=7,$U128&lt;=10),LOOKUP($A$3,Models!$D$7:$D$9,Models!$I$7:$I$9), IF($U128 &gt; 10,LOOKUP($A$3,Models!$D$7:$D$9,Models!$J$7:$J$9), 0))))), 0)</f>
        <v>0</v>
      </c>
      <c r="Y128" s="14">
        <f>IF($T128=Models!$E$11,IF($U128&lt;1,LOOKUP($A$3,Models!$D$7:$D$9,Models!$F$12:$F$14),IF(AND($U128&gt;=1,$U128&lt;=3),LOOKUP($A$3,Models!$D$7:$D$9,Models!$G$12:$G$14),IF(AND($U128&gt;=4,$U128&lt;=6),LOOKUP($A$3,Models!$D$7:$D$9,Models!$H$12:$H$14), IF(AND($U128&gt;=7,$U128&lt;=10),LOOKUP($A$3,Models!$D$7:$D$9,Models!$I$12:$I$14), IF($U128 &gt; 10,LOOKUP($A$3,Models!$D$7:$D$9,Models!$J$12:$J$14), 0))))), 0)</f>
        <v>0</v>
      </c>
      <c r="Z128" s="14">
        <f>IF($T128=Models!$E$16,IF($U128&lt;1,LOOKUP($A$3,Models!$D$7:$D$9,Models!$F$17:$F$19),IF(AND($U128&gt;=1,$U128&lt;=3),LOOKUP($A$3,Models!$D$7:$D$9,Models!$G$17:$G$19),IF(AND($U128&gt;=4,$U128&lt;=6),LOOKUP($A$3,Models!$D$7:$D$9,Models!$H$17:$H$19), IF(AND($U128&gt;=7,$U128&lt;=10),LOOKUP($A$3,Models!$D$7:$D$9,Models!$I$17:$I$19), IF($U128 &gt; 10,LOOKUP($A$3,Models!$D$7:$D$9,Models!$J$17:$J$19), 0))))), 0)</f>
        <v>0</v>
      </c>
      <c r="AA128" s="14">
        <f>IF($T128=Models!$E$21,IF($U128&lt;1,LOOKUP($A$3,Models!$D$7:$D$9,Models!$F$22:$F$24),IF(AND($U128&gt;=1,$U128&lt;=3),LOOKUP($A$3,Models!$D$7:$D$9,Models!$G$22:$G$24),IF(AND($U128&gt;=4,$U128&lt;=6),LOOKUP($A$3,Models!$D$7:$D$9,Models!$H$22:$H$24), IF(AND($U128&gt;=7,$U128&lt;=10),LOOKUP($A$3,Models!$D$7:$D$9,Models!$I$22:$I$24), IF($U128 &gt; 10,LOOKUP($A$3,Models!$D$7:$D$9,Models!$J$22:$J$24), 0))))), 0)</f>
        <v>0</v>
      </c>
      <c r="AB128" s="14">
        <f>IF($T128=Models!$E$26,IF($U128&lt;1,LOOKUP($A$3,Models!$D$7:$D$9,Models!$F$27:$F$29),IF(AND($U128&gt;=1,$U128&lt;=3),LOOKUP($A$3,Models!$D$7:$D$9,Models!$G$27:$G$29),IF(AND($U128&gt;=4,$U128&lt;=6),LOOKUP($A$3,Models!$D$7:$D$9,Models!$H$27:$H$29), IF(AND($U128&gt;=7,$U128&lt;=10),LOOKUP($A$3,Models!$D$7:$D$9,Models!$I$27:$I$29), IF($U128 &gt; 10,LOOKUP($A$3,Models!$D$7:$D$9,Models!$J$27:$J$29), 0))))), 0)</f>
        <v>0</v>
      </c>
      <c r="AC128" s="14">
        <f>IF($T128=Models!$E$31,IF($U128&lt;1,LOOKUP($A$3,Models!$D$7:$D$9,Models!$F$32:$F$34),IF(AND($U128&gt;=1,$U128&lt;=3),LOOKUP($A$3,Models!$D$7:$D$9,Models!$G$32:$G$34),IF(AND($U128&gt;=4,$U128&lt;=6),LOOKUP($A$3,Models!$D$7:$D$9,Models!$H$32:$H$34), IF(AND($U128&gt;=7,$U128&lt;=10),LOOKUP($A$3,Models!$D$7:$D$9,Models!$I$32:$I$34), IF($U128 &gt; 10,LOOKUP($A$3,Models!$D$7:$D$9,Models!$J$32:$J$34), 0))))), 0)</f>
        <v>0</v>
      </c>
      <c r="AD128" s="14">
        <f>IF($T128=Models!$E$39,IF($U128&lt;1,LOOKUP($A$3,Models!$D$7:$D$9,Models!$F$40:$F$42),IF(AND($U128&gt;=1,$U128&lt;=4),LOOKUP($A$3,Models!$D$7:$D$9,Models!$G$40:$G$42),IF(AND($U128&gt;=5,$U128&lt;=7),LOOKUP($A$3,Models!$D$7:$D$9,Models!$H$40:$H$42), IF($U128 &gt; 7,LOOKUP($A$3,Models!$D$7:$D$9,Models!$I$40:$I$42), 0)))), 0)</f>
        <v>0</v>
      </c>
      <c r="AE128" s="14">
        <f>IF($T128=Models!$E$44,IF($U128&lt;1,LOOKUP($A$3,Models!$D$7:$D$9,Models!$F$45:$F$47),IF(AND($U128&gt;=1,$U128&lt;=4),LOOKUP($A$3,Models!$D$7:$D$9,Models!$G$45:$G$47),IF(AND($U128&gt;=5,$U128&lt;=7),LOOKUP($A$3,Models!$D$7:$D$9,Models!$H$45:$H$47), IF($U128 &gt; 7,LOOKUP($A$3,Models!$D$7:$D$9,Models!$I$45:$I$47), 0)))), 0)</f>
        <v>0</v>
      </c>
      <c r="AF128" s="14">
        <f>IF($T128=Models!$E$49,IF($U128&lt;1,LOOKUP($A$3,Models!$D$7:$D$9,Models!$F$50:$F$52),IF(AND($U128&gt;=1,$U128&lt;=4),LOOKUP($A$3,Models!$D$7:$D$9,Models!$G$50:$G$52),IF(AND($U128&gt;=5,$U128&lt;=7),LOOKUP($A$3,Models!$D$7:$D$9,Models!$H$50:$H$52), IF($U128 &gt; 7,LOOKUP($A$3,Models!$D$7:$D$9,Models!$I$50:$I$52), 0)))), 0)</f>
        <v>0</v>
      </c>
      <c r="AG128" s="14">
        <f>IF($T128=Models!$E$54,IF($U128&lt;1,LOOKUP($A$3,Models!$D$7:$D$9,Models!$F$55:$F$57),IF(AND($U128&gt;=1,$U128&lt;=4),LOOKUP($A$3,Models!$D$7:$D$9,Models!$G$55:$G$57),IF(AND($U128&gt;=5,$U128&lt;=7),LOOKUP($A$3,Models!$D$7:$D$9,Models!$H$55:$H$57), IF($U128 &gt; 7,LOOKUP($A$3,Models!$D$7:$D$9,Models!$I$55:$I$57), 0)))), 0)</f>
        <v>0</v>
      </c>
      <c r="AH128" s="14">
        <f>IF($T128=Models!$E$59,IF($U128&lt;1,LOOKUP($A$3,Models!$D$7:$D$9,Models!$F$60:$F$62),IF(AND($U128&gt;=1,$U128&lt;=4),LOOKUP($A$3,Models!$D$7:$D$9,Models!$G$60:$G$62),IF(AND($U128&gt;=5,$U128&lt;=7),LOOKUP($A$3,Models!$D$7:$D$9,Models!$H$60:$H$62), IF($U128 &gt; 7,LOOKUP($A$3,Models!$D$7:$D$9,Models!$I$60:$I$62), 0)))), 0)</f>
        <v>0</v>
      </c>
    </row>
    <row r="129" spans="16:34">
      <c r="P129" s="6" t="e">
        <f ca="1">IF(LOOKUP(Beds!A162, Models!$A$4:$A$105, Models!$B$4:$B$105) = "QUEBEC 2", " ", IF(LOOKUP(Beds!A162, Models!$A$4:$A$105, Models!$B$4:$B$105) = "QUEBEC", " ", IF(Beds!B162 = 0, 0, YEAR(NOW())-IF(VALUE(LEFT(Beds!B162,2))&gt;80,CONCATENATE(19,LEFT(Beds!B162,2)),CONCATENATE(20,LEFT(Beds!B162,2))))))</f>
        <v>#N/A</v>
      </c>
      <c r="S129" s="7" t="str">
        <f>LEFT(Beds!A160,4)</f>
        <v/>
      </c>
      <c r="T129" t="str">
        <f>IF(S129 = "", " ", LOOKUP(S129,Models!$A$4:$A$99,Models!$B$4:$B$99))</f>
        <v xml:space="preserve"> </v>
      </c>
      <c r="U129" t="str">
        <f>Beds!C160</f>
        <v/>
      </c>
      <c r="W129">
        <f t="shared" si="1"/>
        <v>0</v>
      </c>
      <c r="X129" s="14">
        <f>IF($T129=Models!$E$6,IF($U129&lt;1,LOOKUP($A$3,Models!$D$7:$D$9,Models!$F$7:$F$9),IF(AND($U129&gt;=1,$U129&lt;=3),LOOKUP($A$3,Models!$D$7:$D$9,Models!$G$7:$G$9),IF(AND($U129&gt;=4,$U129&lt;=6),LOOKUP($A$3,Models!$D$7:$D$9,Models!$H$7:$H$9), IF(AND($U129&gt;=7,$U129&lt;=10),LOOKUP($A$3,Models!$D$7:$D$9,Models!$I$7:$I$9), IF($U129 &gt; 10,LOOKUP($A$3,Models!$D$7:$D$9,Models!$J$7:$J$9), 0))))), 0)</f>
        <v>0</v>
      </c>
      <c r="Y129" s="14">
        <f>IF($T129=Models!$E$11,IF($U129&lt;1,LOOKUP($A$3,Models!$D$7:$D$9,Models!$F$12:$F$14),IF(AND($U129&gt;=1,$U129&lt;=3),LOOKUP($A$3,Models!$D$7:$D$9,Models!$G$12:$G$14),IF(AND($U129&gt;=4,$U129&lt;=6),LOOKUP($A$3,Models!$D$7:$D$9,Models!$H$12:$H$14), IF(AND($U129&gt;=7,$U129&lt;=10),LOOKUP($A$3,Models!$D$7:$D$9,Models!$I$12:$I$14), IF($U129 &gt; 10,LOOKUP($A$3,Models!$D$7:$D$9,Models!$J$12:$J$14), 0))))), 0)</f>
        <v>0</v>
      </c>
      <c r="Z129" s="14">
        <f>IF($T129=Models!$E$16,IF($U129&lt;1,LOOKUP($A$3,Models!$D$7:$D$9,Models!$F$17:$F$19),IF(AND($U129&gt;=1,$U129&lt;=3),LOOKUP($A$3,Models!$D$7:$D$9,Models!$G$17:$G$19),IF(AND($U129&gt;=4,$U129&lt;=6),LOOKUP($A$3,Models!$D$7:$D$9,Models!$H$17:$H$19), IF(AND($U129&gt;=7,$U129&lt;=10),LOOKUP($A$3,Models!$D$7:$D$9,Models!$I$17:$I$19), IF($U129 &gt; 10,LOOKUP($A$3,Models!$D$7:$D$9,Models!$J$17:$J$19), 0))))), 0)</f>
        <v>0</v>
      </c>
      <c r="AA129" s="14">
        <f>IF($T129=Models!$E$21,IF($U129&lt;1,LOOKUP($A$3,Models!$D$7:$D$9,Models!$F$22:$F$24),IF(AND($U129&gt;=1,$U129&lt;=3),LOOKUP($A$3,Models!$D$7:$D$9,Models!$G$22:$G$24),IF(AND($U129&gt;=4,$U129&lt;=6),LOOKUP($A$3,Models!$D$7:$D$9,Models!$H$22:$H$24), IF(AND($U129&gt;=7,$U129&lt;=10),LOOKUP($A$3,Models!$D$7:$D$9,Models!$I$22:$I$24), IF($U129 &gt; 10,LOOKUP($A$3,Models!$D$7:$D$9,Models!$J$22:$J$24), 0))))), 0)</f>
        <v>0</v>
      </c>
      <c r="AB129" s="14">
        <f>IF($T129=Models!$E$26,IF($U129&lt;1,LOOKUP($A$3,Models!$D$7:$D$9,Models!$F$27:$F$29),IF(AND($U129&gt;=1,$U129&lt;=3),LOOKUP($A$3,Models!$D$7:$D$9,Models!$G$27:$G$29),IF(AND($U129&gt;=4,$U129&lt;=6),LOOKUP($A$3,Models!$D$7:$D$9,Models!$H$27:$H$29), IF(AND($U129&gt;=7,$U129&lt;=10),LOOKUP($A$3,Models!$D$7:$D$9,Models!$I$27:$I$29), IF($U129 &gt; 10,LOOKUP($A$3,Models!$D$7:$D$9,Models!$J$27:$J$29), 0))))), 0)</f>
        <v>0</v>
      </c>
      <c r="AC129" s="14">
        <f>IF($T129=Models!$E$31,IF($U129&lt;1,LOOKUP($A$3,Models!$D$7:$D$9,Models!$F$32:$F$34),IF(AND($U129&gt;=1,$U129&lt;=3),LOOKUP($A$3,Models!$D$7:$D$9,Models!$G$32:$G$34),IF(AND($U129&gt;=4,$U129&lt;=6),LOOKUP($A$3,Models!$D$7:$D$9,Models!$H$32:$H$34), IF(AND($U129&gt;=7,$U129&lt;=10),LOOKUP($A$3,Models!$D$7:$D$9,Models!$I$32:$I$34), IF($U129 &gt; 10,LOOKUP($A$3,Models!$D$7:$D$9,Models!$J$32:$J$34), 0))))), 0)</f>
        <v>0</v>
      </c>
      <c r="AD129" s="14">
        <f>IF($T129=Models!$E$39,IF($U129&lt;1,LOOKUP($A$3,Models!$D$7:$D$9,Models!$F$40:$F$42),IF(AND($U129&gt;=1,$U129&lt;=4),LOOKUP($A$3,Models!$D$7:$D$9,Models!$G$40:$G$42),IF(AND($U129&gt;=5,$U129&lt;=7),LOOKUP($A$3,Models!$D$7:$D$9,Models!$H$40:$H$42), IF($U129 &gt; 7,LOOKUP($A$3,Models!$D$7:$D$9,Models!$I$40:$I$42), 0)))), 0)</f>
        <v>0</v>
      </c>
      <c r="AE129" s="14">
        <f>IF($T129=Models!$E$44,IF($U129&lt;1,LOOKUP($A$3,Models!$D$7:$D$9,Models!$F$45:$F$47),IF(AND($U129&gt;=1,$U129&lt;=4),LOOKUP($A$3,Models!$D$7:$D$9,Models!$G$45:$G$47),IF(AND($U129&gt;=5,$U129&lt;=7),LOOKUP($A$3,Models!$D$7:$D$9,Models!$H$45:$H$47), IF($U129 &gt; 7,LOOKUP($A$3,Models!$D$7:$D$9,Models!$I$45:$I$47), 0)))), 0)</f>
        <v>0</v>
      </c>
      <c r="AF129" s="14">
        <f>IF($T129=Models!$E$49,IF($U129&lt;1,LOOKUP($A$3,Models!$D$7:$D$9,Models!$F$50:$F$52),IF(AND($U129&gt;=1,$U129&lt;=4),LOOKUP($A$3,Models!$D$7:$D$9,Models!$G$50:$G$52),IF(AND($U129&gt;=5,$U129&lt;=7),LOOKUP($A$3,Models!$D$7:$D$9,Models!$H$50:$H$52), IF($U129 &gt; 7,LOOKUP($A$3,Models!$D$7:$D$9,Models!$I$50:$I$52), 0)))), 0)</f>
        <v>0</v>
      </c>
      <c r="AG129" s="14">
        <f>IF($T129=Models!$E$54,IF($U129&lt;1,LOOKUP($A$3,Models!$D$7:$D$9,Models!$F$55:$F$57),IF(AND($U129&gt;=1,$U129&lt;=4),LOOKUP($A$3,Models!$D$7:$D$9,Models!$G$55:$G$57),IF(AND($U129&gt;=5,$U129&lt;=7),LOOKUP($A$3,Models!$D$7:$D$9,Models!$H$55:$H$57), IF($U129 &gt; 7,LOOKUP($A$3,Models!$D$7:$D$9,Models!$I$55:$I$57), 0)))), 0)</f>
        <v>0</v>
      </c>
      <c r="AH129" s="14">
        <f>IF($T129=Models!$E$59,IF($U129&lt;1,LOOKUP($A$3,Models!$D$7:$D$9,Models!$F$60:$F$62),IF(AND($U129&gt;=1,$U129&lt;=4),LOOKUP($A$3,Models!$D$7:$D$9,Models!$G$60:$G$62),IF(AND($U129&gt;=5,$U129&lt;=7),LOOKUP($A$3,Models!$D$7:$D$9,Models!$H$60:$H$62), IF($U129 &gt; 7,LOOKUP($A$3,Models!$D$7:$D$9,Models!$I$60:$I$62), 0)))), 0)</f>
        <v>0</v>
      </c>
    </row>
    <row r="130" spans="16:34">
      <c r="P130" s="6" t="e">
        <f ca="1">IF(LOOKUP(Beds!A163, Models!$A$4:$A$105, Models!$B$4:$B$105) = "QUEBEC 2", " ", IF(LOOKUP(Beds!A163, Models!$A$4:$A$105, Models!$B$4:$B$105) = "QUEBEC", " ", IF(Beds!B163 = 0, 0, YEAR(NOW())-IF(VALUE(LEFT(Beds!B163,2))&gt;80,CONCATENATE(19,LEFT(Beds!B163,2)),CONCATENATE(20,LEFT(Beds!B163,2))))))</f>
        <v>#N/A</v>
      </c>
      <c r="S130" s="7" t="str">
        <f>LEFT(Beds!A161,4)</f>
        <v/>
      </c>
      <c r="T130" t="str">
        <f>IF(S130 = "", " ", LOOKUP(S130,Models!$A$4:$A$99,Models!$B$4:$B$99))</f>
        <v xml:space="preserve"> </v>
      </c>
      <c r="U130" t="str">
        <f>Beds!C161</f>
        <v/>
      </c>
      <c r="W130">
        <f t="shared" si="1"/>
        <v>0</v>
      </c>
      <c r="X130" s="14">
        <f>IF($T130=Models!$E$6,IF($U130&lt;1,LOOKUP($A$3,Models!$D$7:$D$9,Models!$F$7:$F$9),IF(AND($U130&gt;=1,$U130&lt;=3),LOOKUP($A$3,Models!$D$7:$D$9,Models!$G$7:$G$9),IF(AND($U130&gt;=4,$U130&lt;=6),LOOKUP($A$3,Models!$D$7:$D$9,Models!$H$7:$H$9), IF(AND($U130&gt;=7,$U130&lt;=10),LOOKUP($A$3,Models!$D$7:$D$9,Models!$I$7:$I$9), IF($U130 &gt; 10,LOOKUP($A$3,Models!$D$7:$D$9,Models!$J$7:$J$9), 0))))), 0)</f>
        <v>0</v>
      </c>
      <c r="Y130" s="14">
        <f>IF($T130=Models!$E$11,IF($U130&lt;1,LOOKUP($A$3,Models!$D$7:$D$9,Models!$F$12:$F$14),IF(AND($U130&gt;=1,$U130&lt;=3),LOOKUP($A$3,Models!$D$7:$D$9,Models!$G$12:$G$14),IF(AND($U130&gt;=4,$U130&lt;=6),LOOKUP($A$3,Models!$D$7:$D$9,Models!$H$12:$H$14), IF(AND($U130&gt;=7,$U130&lt;=10),LOOKUP($A$3,Models!$D$7:$D$9,Models!$I$12:$I$14), IF($U130 &gt; 10,LOOKUP($A$3,Models!$D$7:$D$9,Models!$J$12:$J$14), 0))))), 0)</f>
        <v>0</v>
      </c>
      <c r="Z130" s="14">
        <f>IF($T130=Models!$E$16,IF($U130&lt;1,LOOKUP($A$3,Models!$D$7:$D$9,Models!$F$17:$F$19),IF(AND($U130&gt;=1,$U130&lt;=3),LOOKUP($A$3,Models!$D$7:$D$9,Models!$G$17:$G$19),IF(AND($U130&gt;=4,$U130&lt;=6),LOOKUP($A$3,Models!$D$7:$D$9,Models!$H$17:$H$19), IF(AND($U130&gt;=7,$U130&lt;=10),LOOKUP($A$3,Models!$D$7:$D$9,Models!$I$17:$I$19), IF($U130 &gt; 10,LOOKUP($A$3,Models!$D$7:$D$9,Models!$J$17:$J$19), 0))))), 0)</f>
        <v>0</v>
      </c>
      <c r="AA130" s="14">
        <f>IF($T130=Models!$E$21,IF($U130&lt;1,LOOKUP($A$3,Models!$D$7:$D$9,Models!$F$22:$F$24),IF(AND($U130&gt;=1,$U130&lt;=3),LOOKUP($A$3,Models!$D$7:$D$9,Models!$G$22:$G$24),IF(AND($U130&gt;=4,$U130&lt;=6),LOOKUP($A$3,Models!$D$7:$D$9,Models!$H$22:$H$24), IF(AND($U130&gt;=7,$U130&lt;=10),LOOKUP($A$3,Models!$D$7:$D$9,Models!$I$22:$I$24), IF($U130 &gt; 10,LOOKUP($A$3,Models!$D$7:$D$9,Models!$J$22:$J$24), 0))))), 0)</f>
        <v>0</v>
      </c>
      <c r="AB130" s="14">
        <f>IF($T130=Models!$E$26,IF($U130&lt;1,LOOKUP($A$3,Models!$D$7:$D$9,Models!$F$27:$F$29),IF(AND($U130&gt;=1,$U130&lt;=3),LOOKUP($A$3,Models!$D$7:$D$9,Models!$G$27:$G$29),IF(AND($U130&gt;=4,$U130&lt;=6),LOOKUP($A$3,Models!$D$7:$D$9,Models!$H$27:$H$29), IF(AND($U130&gt;=7,$U130&lt;=10),LOOKUP($A$3,Models!$D$7:$D$9,Models!$I$27:$I$29), IF($U130 &gt; 10,LOOKUP($A$3,Models!$D$7:$D$9,Models!$J$27:$J$29), 0))))), 0)</f>
        <v>0</v>
      </c>
      <c r="AC130" s="14">
        <f>IF($T130=Models!$E$31,IF($U130&lt;1,LOOKUP($A$3,Models!$D$7:$D$9,Models!$F$32:$F$34),IF(AND($U130&gt;=1,$U130&lt;=3),LOOKUP($A$3,Models!$D$7:$D$9,Models!$G$32:$G$34),IF(AND($U130&gt;=4,$U130&lt;=6),LOOKUP($A$3,Models!$D$7:$D$9,Models!$H$32:$H$34), IF(AND($U130&gt;=7,$U130&lt;=10),LOOKUP($A$3,Models!$D$7:$D$9,Models!$I$32:$I$34), IF($U130 &gt; 10,LOOKUP($A$3,Models!$D$7:$D$9,Models!$J$32:$J$34), 0))))), 0)</f>
        <v>0</v>
      </c>
      <c r="AD130" s="14">
        <f>IF($T130=Models!$E$39,IF($U130&lt;1,LOOKUP($A$3,Models!$D$7:$D$9,Models!$F$40:$F$42),IF(AND($U130&gt;=1,$U130&lt;=4),LOOKUP($A$3,Models!$D$7:$D$9,Models!$G$40:$G$42),IF(AND($U130&gt;=5,$U130&lt;=7),LOOKUP($A$3,Models!$D$7:$D$9,Models!$H$40:$H$42), IF($U130 &gt; 7,LOOKUP($A$3,Models!$D$7:$D$9,Models!$I$40:$I$42), 0)))), 0)</f>
        <v>0</v>
      </c>
      <c r="AE130" s="14">
        <f>IF($T130=Models!$E$44,IF($U130&lt;1,LOOKUP($A$3,Models!$D$7:$D$9,Models!$F$45:$F$47),IF(AND($U130&gt;=1,$U130&lt;=4),LOOKUP($A$3,Models!$D$7:$D$9,Models!$G$45:$G$47),IF(AND($U130&gt;=5,$U130&lt;=7),LOOKUP($A$3,Models!$D$7:$D$9,Models!$H$45:$H$47), IF($U130 &gt; 7,LOOKUP($A$3,Models!$D$7:$D$9,Models!$I$45:$I$47), 0)))), 0)</f>
        <v>0</v>
      </c>
      <c r="AF130" s="14">
        <f>IF($T130=Models!$E$49,IF($U130&lt;1,LOOKUP($A$3,Models!$D$7:$D$9,Models!$F$50:$F$52),IF(AND($U130&gt;=1,$U130&lt;=4),LOOKUP($A$3,Models!$D$7:$D$9,Models!$G$50:$G$52),IF(AND($U130&gt;=5,$U130&lt;=7),LOOKUP($A$3,Models!$D$7:$D$9,Models!$H$50:$H$52), IF($U130 &gt; 7,LOOKUP($A$3,Models!$D$7:$D$9,Models!$I$50:$I$52), 0)))), 0)</f>
        <v>0</v>
      </c>
      <c r="AG130" s="14">
        <f>IF($T130=Models!$E$54,IF($U130&lt;1,LOOKUP($A$3,Models!$D$7:$D$9,Models!$F$55:$F$57),IF(AND($U130&gt;=1,$U130&lt;=4),LOOKUP($A$3,Models!$D$7:$D$9,Models!$G$55:$G$57),IF(AND($U130&gt;=5,$U130&lt;=7),LOOKUP($A$3,Models!$D$7:$D$9,Models!$H$55:$H$57), IF($U130 &gt; 7,LOOKUP($A$3,Models!$D$7:$D$9,Models!$I$55:$I$57), 0)))), 0)</f>
        <v>0</v>
      </c>
      <c r="AH130" s="14">
        <f>IF($T130=Models!$E$59,IF($U130&lt;1,LOOKUP($A$3,Models!$D$7:$D$9,Models!$F$60:$F$62),IF(AND($U130&gt;=1,$U130&lt;=4),LOOKUP($A$3,Models!$D$7:$D$9,Models!$G$60:$G$62),IF(AND($U130&gt;=5,$U130&lt;=7),LOOKUP($A$3,Models!$D$7:$D$9,Models!$H$60:$H$62), IF($U130 &gt; 7,LOOKUP($A$3,Models!$D$7:$D$9,Models!$I$60:$I$62), 0)))), 0)</f>
        <v>0</v>
      </c>
    </row>
    <row r="131" spans="16:34">
      <c r="P131" s="6" t="e">
        <f ca="1">IF(LOOKUP(Beds!A164, Models!$A$4:$A$105, Models!$B$4:$B$105) = "QUEBEC 2", " ", IF(LOOKUP(Beds!A164, Models!$A$4:$A$105, Models!$B$4:$B$105) = "QUEBEC", " ", IF(Beds!B164 = 0, 0, YEAR(NOW())-IF(VALUE(LEFT(Beds!B164,2))&gt;80,CONCATENATE(19,LEFT(Beds!B164,2)),CONCATENATE(20,LEFT(Beds!B164,2))))))</f>
        <v>#N/A</v>
      </c>
      <c r="S131" s="7" t="str">
        <f>LEFT(Beds!A162,4)</f>
        <v/>
      </c>
      <c r="T131" t="str">
        <f>IF(S131 = "", " ", LOOKUP(S131,Models!$A$4:$A$99,Models!$B$4:$B$99))</f>
        <v xml:space="preserve"> </v>
      </c>
      <c r="U131" t="str">
        <f>Beds!C162</f>
        <v/>
      </c>
      <c r="W131">
        <f t="shared" si="1"/>
        <v>0</v>
      </c>
      <c r="X131" s="14">
        <f>IF($T131=Models!$E$6,IF($U131&lt;1,LOOKUP($A$3,Models!$D$7:$D$9,Models!$F$7:$F$9),IF(AND($U131&gt;=1,$U131&lt;=3),LOOKUP($A$3,Models!$D$7:$D$9,Models!$G$7:$G$9),IF(AND($U131&gt;=4,$U131&lt;=6),LOOKUP($A$3,Models!$D$7:$D$9,Models!$H$7:$H$9), IF(AND($U131&gt;=7,$U131&lt;=10),LOOKUP($A$3,Models!$D$7:$D$9,Models!$I$7:$I$9), IF($U131 &gt; 10,LOOKUP($A$3,Models!$D$7:$D$9,Models!$J$7:$J$9), 0))))), 0)</f>
        <v>0</v>
      </c>
      <c r="Y131" s="14">
        <f>IF($T131=Models!$E$11,IF($U131&lt;1,LOOKUP($A$3,Models!$D$7:$D$9,Models!$F$12:$F$14),IF(AND($U131&gt;=1,$U131&lt;=3),LOOKUP($A$3,Models!$D$7:$D$9,Models!$G$12:$G$14),IF(AND($U131&gt;=4,$U131&lt;=6),LOOKUP($A$3,Models!$D$7:$D$9,Models!$H$12:$H$14), IF(AND($U131&gt;=7,$U131&lt;=10),LOOKUP($A$3,Models!$D$7:$D$9,Models!$I$12:$I$14), IF($U131 &gt; 10,LOOKUP($A$3,Models!$D$7:$D$9,Models!$J$12:$J$14), 0))))), 0)</f>
        <v>0</v>
      </c>
      <c r="Z131" s="14">
        <f>IF($T131=Models!$E$16,IF($U131&lt;1,LOOKUP($A$3,Models!$D$7:$D$9,Models!$F$17:$F$19),IF(AND($U131&gt;=1,$U131&lt;=3),LOOKUP($A$3,Models!$D$7:$D$9,Models!$G$17:$G$19),IF(AND($U131&gt;=4,$U131&lt;=6),LOOKUP($A$3,Models!$D$7:$D$9,Models!$H$17:$H$19), IF(AND($U131&gt;=7,$U131&lt;=10),LOOKUP($A$3,Models!$D$7:$D$9,Models!$I$17:$I$19), IF($U131 &gt; 10,LOOKUP($A$3,Models!$D$7:$D$9,Models!$J$17:$J$19), 0))))), 0)</f>
        <v>0</v>
      </c>
      <c r="AA131" s="14">
        <f>IF($T131=Models!$E$21,IF($U131&lt;1,LOOKUP($A$3,Models!$D$7:$D$9,Models!$F$22:$F$24),IF(AND($U131&gt;=1,$U131&lt;=3),LOOKUP($A$3,Models!$D$7:$D$9,Models!$G$22:$G$24),IF(AND($U131&gt;=4,$U131&lt;=6),LOOKUP($A$3,Models!$D$7:$D$9,Models!$H$22:$H$24), IF(AND($U131&gt;=7,$U131&lt;=10),LOOKUP($A$3,Models!$D$7:$D$9,Models!$I$22:$I$24), IF($U131 &gt; 10,LOOKUP($A$3,Models!$D$7:$D$9,Models!$J$22:$J$24), 0))))), 0)</f>
        <v>0</v>
      </c>
      <c r="AB131" s="14">
        <f>IF($T131=Models!$E$26,IF($U131&lt;1,LOOKUP($A$3,Models!$D$7:$D$9,Models!$F$27:$F$29),IF(AND($U131&gt;=1,$U131&lt;=3),LOOKUP($A$3,Models!$D$7:$D$9,Models!$G$27:$G$29),IF(AND($U131&gt;=4,$U131&lt;=6),LOOKUP($A$3,Models!$D$7:$D$9,Models!$H$27:$H$29), IF(AND($U131&gt;=7,$U131&lt;=10),LOOKUP($A$3,Models!$D$7:$D$9,Models!$I$27:$I$29), IF($U131 &gt; 10,LOOKUP($A$3,Models!$D$7:$D$9,Models!$J$27:$J$29), 0))))), 0)</f>
        <v>0</v>
      </c>
      <c r="AC131" s="14">
        <f>IF($T131=Models!$E$31,IF($U131&lt;1,LOOKUP($A$3,Models!$D$7:$D$9,Models!$F$32:$F$34),IF(AND($U131&gt;=1,$U131&lt;=3),LOOKUP($A$3,Models!$D$7:$D$9,Models!$G$32:$G$34),IF(AND($U131&gt;=4,$U131&lt;=6),LOOKUP($A$3,Models!$D$7:$D$9,Models!$H$32:$H$34), IF(AND($U131&gt;=7,$U131&lt;=10),LOOKUP($A$3,Models!$D$7:$D$9,Models!$I$32:$I$34), IF($U131 &gt; 10,LOOKUP($A$3,Models!$D$7:$D$9,Models!$J$32:$J$34), 0))))), 0)</f>
        <v>0</v>
      </c>
      <c r="AD131" s="14">
        <f>IF($T131=Models!$E$39,IF($U131&lt;1,LOOKUP($A$3,Models!$D$7:$D$9,Models!$F$40:$F$42),IF(AND($U131&gt;=1,$U131&lt;=4),LOOKUP($A$3,Models!$D$7:$D$9,Models!$G$40:$G$42),IF(AND($U131&gt;=5,$U131&lt;=7),LOOKUP($A$3,Models!$D$7:$D$9,Models!$H$40:$H$42), IF($U131 &gt; 7,LOOKUP($A$3,Models!$D$7:$D$9,Models!$I$40:$I$42), 0)))), 0)</f>
        <v>0</v>
      </c>
      <c r="AE131" s="14">
        <f>IF($T131=Models!$E$44,IF($U131&lt;1,LOOKUP($A$3,Models!$D$7:$D$9,Models!$F$45:$F$47),IF(AND($U131&gt;=1,$U131&lt;=4),LOOKUP($A$3,Models!$D$7:$D$9,Models!$G$45:$G$47),IF(AND($U131&gt;=5,$U131&lt;=7),LOOKUP($A$3,Models!$D$7:$D$9,Models!$H$45:$H$47), IF($U131 &gt; 7,LOOKUP($A$3,Models!$D$7:$D$9,Models!$I$45:$I$47), 0)))), 0)</f>
        <v>0</v>
      </c>
      <c r="AF131" s="14">
        <f>IF($T131=Models!$E$49,IF($U131&lt;1,LOOKUP($A$3,Models!$D$7:$D$9,Models!$F$50:$F$52),IF(AND($U131&gt;=1,$U131&lt;=4),LOOKUP($A$3,Models!$D$7:$D$9,Models!$G$50:$G$52),IF(AND($U131&gt;=5,$U131&lt;=7),LOOKUP($A$3,Models!$D$7:$D$9,Models!$H$50:$H$52), IF($U131 &gt; 7,LOOKUP($A$3,Models!$D$7:$D$9,Models!$I$50:$I$52), 0)))), 0)</f>
        <v>0</v>
      </c>
      <c r="AG131" s="14">
        <f>IF($T131=Models!$E$54,IF($U131&lt;1,LOOKUP($A$3,Models!$D$7:$D$9,Models!$F$55:$F$57),IF(AND($U131&gt;=1,$U131&lt;=4),LOOKUP($A$3,Models!$D$7:$D$9,Models!$G$55:$G$57),IF(AND($U131&gt;=5,$U131&lt;=7),LOOKUP($A$3,Models!$D$7:$D$9,Models!$H$55:$H$57), IF($U131 &gt; 7,LOOKUP($A$3,Models!$D$7:$D$9,Models!$I$55:$I$57), 0)))), 0)</f>
        <v>0</v>
      </c>
      <c r="AH131" s="14">
        <f>IF($T131=Models!$E$59,IF($U131&lt;1,LOOKUP($A$3,Models!$D$7:$D$9,Models!$F$60:$F$62),IF(AND($U131&gt;=1,$U131&lt;=4),LOOKUP($A$3,Models!$D$7:$D$9,Models!$G$60:$G$62),IF(AND($U131&gt;=5,$U131&lt;=7),LOOKUP($A$3,Models!$D$7:$D$9,Models!$H$60:$H$62), IF($U131 &gt; 7,LOOKUP($A$3,Models!$D$7:$D$9,Models!$I$60:$I$62), 0)))), 0)</f>
        <v>0</v>
      </c>
    </row>
    <row r="132" spans="16:34">
      <c r="P132" s="6" t="e">
        <f ca="1">IF(LOOKUP(Beds!A165, Models!$A$4:$A$105, Models!$B$4:$B$105) = "QUEBEC 2", " ", IF(LOOKUP(Beds!A165, Models!$A$4:$A$105, Models!$B$4:$B$105) = "QUEBEC", " ", IF(Beds!B165 = 0, 0, YEAR(NOW())-IF(VALUE(LEFT(Beds!B165,2))&gt;80,CONCATENATE(19,LEFT(Beds!B165,2)),CONCATENATE(20,LEFT(Beds!B165,2))))))</f>
        <v>#N/A</v>
      </c>
      <c r="S132" s="7" t="str">
        <f>LEFT(Beds!A163,4)</f>
        <v/>
      </c>
      <c r="T132" t="str">
        <f>IF(S132 = "", " ", LOOKUP(S132,Models!$A$4:$A$99,Models!$B$4:$B$99))</f>
        <v xml:space="preserve"> </v>
      </c>
      <c r="U132" t="str">
        <f>Beds!C163</f>
        <v/>
      </c>
      <c r="W132">
        <f t="shared" si="1"/>
        <v>0</v>
      </c>
      <c r="X132" s="14">
        <f>IF($T132=Models!$E$6,IF($U132&lt;1,LOOKUP($A$3,Models!$D$7:$D$9,Models!$F$7:$F$9),IF(AND($U132&gt;=1,$U132&lt;=3),LOOKUP($A$3,Models!$D$7:$D$9,Models!$G$7:$G$9),IF(AND($U132&gt;=4,$U132&lt;=6),LOOKUP($A$3,Models!$D$7:$D$9,Models!$H$7:$H$9), IF(AND($U132&gt;=7,$U132&lt;=10),LOOKUP($A$3,Models!$D$7:$D$9,Models!$I$7:$I$9), IF($U132 &gt; 10,LOOKUP($A$3,Models!$D$7:$D$9,Models!$J$7:$J$9), 0))))), 0)</f>
        <v>0</v>
      </c>
      <c r="Y132" s="14">
        <f>IF($T132=Models!$E$11,IF($U132&lt;1,LOOKUP($A$3,Models!$D$7:$D$9,Models!$F$12:$F$14),IF(AND($U132&gt;=1,$U132&lt;=3),LOOKUP($A$3,Models!$D$7:$D$9,Models!$G$12:$G$14),IF(AND($U132&gt;=4,$U132&lt;=6),LOOKUP($A$3,Models!$D$7:$D$9,Models!$H$12:$H$14), IF(AND($U132&gt;=7,$U132&lt;=10),LOOKUP($A$3,Models!$D$7:$D$9,Models!$I$12:$I$14), IF($U132 &gt; 10,LOOKUP($A$3,Models!$D$7:$D$9,Models!$J$12:$J$14), 0))))), 0)</f>
        <v>0</v>
      </c>
      <c r="Z132" s="14">
        <f>IF($T132=Models!$E$16,IF($U132&lt;1,LOOKUP($A$3,Models!$D$7:$D$9,Models!$F$17:$F$19),IF(AND($U132&gt;=1,$U132&lt;=3),LOOKUP($A$3,Models!$D$7:$D$9,Models!$G$17:$G$19),IF(AND($U132&gt;=4,$U132&lt;=6),LOOKUP($A$3,Models!$D$7:$D$9,Models!$H$17:$H$19), IF(AND($U132&gt;=7,$U132&lt;=10),LOOKUP($A$3,Models!$D$7:$D$9,Models!$I$17:$I$19), IF($U132 &gt; 10,LOOKUP($A$3,Models!$D$7:$D$9,Models!$J$17:$J$19), 0))))), 0)</f>
        <v>0</v>
      </c>
      <c r="AA132" s="14">
        <f>IF($T132=Models!$E$21,IF($U132&lt;1,LOOKUP($A$3,Models!$D$7:$D$9,Models!$F$22:$F$24),IF(AND($U132&gt;=1,$U132&lt;=3),LOOKUP($A$3,Models!$D$7:$D$9,Models!$G$22:$G$24),IF(AND($U132&gt;=4,$U132&lt;=6),LOOKUP($A$3,Models!$D$7:$D$9,Models!$H$22:$H$24), IF(AND($U132&gt;=7,$U132&lt;=10),LOOKUP($A$3,Models!$D$7:$D$9,Models!$I$22:$I$24), IF($U132 &gt; 10,LOOKUP($A$3,Models!$D$7:$D$9,Models!$J$22:$J$24), 0))))), 0)</f>
        <v>0</v>
      </c>
      <c r="AB132" s="14">
        <f>IF($T132=Models!$E$26,IF($U132&lt;1,LOOKUP($A$3,Models!$D$7:$D$9,Models!$F$27:$F$29),IF(AND($U132&gt;=1,$U132&lt;=3),LOOKUP($A$3,Models!$D$7:$D$9,Models!$G$27:$G$29),IF(AND($U132&gt;=4,$U132&lt;=6),LOOKUP($A$3,Models!$D$7:$D$9,Models!$H$27:$H$29), IF(AND($U132&gt;=7,$U132&lt;=10),LOOKUP($A$3,Models!$D$7:$D$9,Models!$I$27:$I$29), IF($U132 &gt; 10,LOOKUP($A$3,Models!$D$7:$D$9,Models!$J$27:$J$29), 0))))), 0)</f>
        <v>0</v>
      </c>
      <c r="AC132" s="14">
        <f>IF($T132=Models!$E$31,IF($U132&lt;1,LOOKUP($A$3,Models!$D$7:$D$9,Models!$F$32:$F$34),IF(AND($U132&gt;=1,$U132&lt;=3),LOOKUP($A$3,Models!$D$7:$D$9,Models!$G$32:$G$34),IF(AND($U132&gt;=4,$U132&lt;=6),LOOKUP($A$3,Models!$D$7:$D$9,Models!$H$32:$H$34), IF(AND($U132&gt;=7,$U132&lt;=10),LOOKUP($A$3,Models!$D$7:$D$9,Models!$I$32:$I$34), IF($U132 &gt; 10,LOOKUP($A$3,Models!$D$7:$D$9,Models!$J$32:$J$34), 0))))), 0)</f>
        <v>0</v>
      </c>
      <c r="AD132" s="14">
        <f>IF($T132=Models!$E$39,IF($U132&lt;1,LOOKUP($A$3,Models!$D$7:$D$9,Models!$F$40:$F$42),IF(AND($U132&gt;=1,$U132&lt;=4),LOOKUP($A$3,Models!$D$7:$D$9,Models!$G$40:$G$42),IF(AND($U132&gt;=5,$U132&lt;=7),LOOKUP($A$3,Models!$D$7:$D$9,Models!$H$40:$H$42), IF($U132 &gt; 7,LOOKUP($A$3,Models!$D$7:$D$9,Models!$I$40:$I$42), 0)))), 0)</f>
        <v>0</v>
      </c>
      <c r="AE132" s="14">
        <f>IF($T132=Models!$E$44,IF($U132&lt;1,LOOKUP($A$3,Models!$D$7:$D$9,Models!$F$45:$F$47),IF(AND($U132&gt;=1,$U132&lt;=4),LOOKUP($A$3,Models!$D$7:$D$9,Models!$G$45:$G$47),IF(AND($U132&gt;=5,$U132&lt;=7),LOOKUP($A$3,Models!$D$7:$D$9,Models!$H$45:$H$47), IF($U132 &gt; 7,LOOKUP($A$3,Models!$D$7:$D$9,Models!$I$45:$I$47), 0)))), 0)</f>
        <v>0</v>
      </c>
      <c r="AF132" s="14">
        <f>IF($T132=Models!$E$49,IF($U132&lt;1,LOOKUP($A$3,Models!$D$7:$D$9,Models!$F$50:$F$52),IF(AND($U132&gt;=1,$U132&lt;=4),LOOKUP($A$3,Models!$D$7:$D$9,Models!$G$50:$G$52),IF(AND($U132&gt;=5,$U132&lt;=7),LOOKUP($A$3,Models!$D$7:$D$9,Models!$H$50:$H$52), IF($U132 &gt; 7,LOOKUP($A$3,Models!$D$7:$D$9,Models!$I$50:$I$52), 0)))), 0)</f>
        <v>0</v>
      </c>
      <c r="AG132" s="14">
        <f>IF($T132=Models!$E$54,IF($U132&lt;1,LOOKUP($A$3,Models!$D$7:$D$9,Models!$F$55:$F$57),IF(AND($U132&gt;=1,$U132&lt;=4),LOOKUP($A$3,Models!$D$7:$D$9,Models!$G$55:$G$57),IF(AND($U132&gt;=5,$U132&lt;=7),LOOKUP($A$3,Models!$D$7:$D$9,Models!$H$55:$H$57), IF($U132 &gt; 7,LOOKUP($A$3,Models!$D$7:$D$9,Models!$I$55:$I$57), 0)))), 0)</f>
        <v>0</v>
      </c>
      <c r="AH132" s="14">
        <f>IF($T132=Models!$E$59,IF($U132&lt;1,LOOKUP($A$3,Models!$D$7:$D$9,Models!$F$60:$F$62),IF(AND($U132&gt;=1,$U132&lt;=4),LOOKUP($A$3,Models!$D$7:$D$9,Models!$G$60:$G$62),IF(AND($U132&gt;=5,$U132&lt;=7),LOOKUP($A$3,Models!$D$7:$D$9,Models!$H$60:$H$62), IF($U132 &gt; 7,LOOKUP($A$3,Models!$D$7:$D$9,Models!$I$60:$I$62), 0)))), 0)</f>
        <v>0</v>
      </c>
    </row>
    <row r="133" spans="16:34">
      <c r="P133" s="6" t="e">
        <f ca="1">IF(LOOKUP(Beds!A166, Models!$A$4:$A$105, Models!$B$4:$B$105) = "QUEBEC 2", " ", IF(LOOKUP(Beds!A166, Models!$A$4:$A$105, Models!$B$4:$B$105) = "QUEBEC", " ", IF(Beds!B166 = 0, 0, YEAR(NOW())-IF(VALUE(LEFT(Beds!B166,2))&gt;80,CONCATENATE(19,LEFT(Beds!B166,2)),CONCATENATE(20,LEFT(Beds!B166,2))))))</f>
        <v>#N/A</v>
      </c>
      <c r="S133" s="7" t="str">
        <f>LEFT(Beds!A164,4)</f>
        <v/>
      </c>
      <c r="T133" t="str">
        <f>IF(S133 = "", " ", LOOKUP(S133,Models!$A$4:$A$99,Models!$B$4:$B$99))</f>
        <v xml:space="preserve"> </v>
      </c>
      <c r="U133" t="str">
        <f>Beds!C164</f>
        <v/>
      </c>
      <c r="W133">
        <f t="shared" si="1"/>
        <v>0</v>
      </c>
      <c r="X133" s="14">
        <f>IF($T133=Models!$E$6,IF($U133&lt;1,LOOKUP($A$3,Models!$D$7:$D$9,Models!$F$7:$F$9),IF(AND($U133&gt;=1,$U133&lt;=3),LOOKUP($A$3,Models!$D$7:$D$9,Models!$G$7:$G$9),IF(AND($U133&gt;=4,$U133&lt;=6),LOOKUP($A$3,Models!$D$7:$D$9,Models!$H$7:$H$9), IF(AND($U133&gt;=7,$U133&lt;=10),LOOKUP($A$3,Models!$D$7:$D$9,Models!$I$7:$I$9), IF($U133 &gt; 10,LOOKUP($A$3,Models!$D$7:$D$9,Models!$J$7:$J$9), 0))))), 0)</f>
        <v>0</v>
      </c>
      <c r="Y133" s="14">
        <f>IF($T133=Models!$E$11,IF($U133&lt;1,LOOKUP($A$3,Models!$D$7:$D$9,Models!$F$12:$F$14),IF(AND($U133&gt;=1,$U133&lt;=3),LOOKUP($A$3,Models!$D$7:$D$9,Models!$G$12:$G$14),IF(AND($U133&gt;=4,$U133&lt;=6),LOOKUP($A$3,Models!$D$7:$D$9,Models!$H$12:$H$14), IF(AND($U133&gt;=7,$U133&lt;=10),LOOKUP($A$3,Models!$D$7:$D$9,Models!$I$12:$I$14), IF($U133 &gt; 10,LOOKUP($A$3,Models!$D$7:$D$9,Models!$J$12:$J$14), 0))))), 0)</f>
        <v>0</v>
      </c>
      <c r="Z133" s="14">
        <f>IF($T133=Models!$E$16,IF($U133&lt;1,LOOKUP($A$3,Models!$D$7:$D$9,Models!$F$17:$F$19),IF(AND($U133&gt;=1,$U133&lt;=3),LOOKUP($A$3,Models!$D$7:$D$9,Models!$G$17:$G$19),IF(AND($U133&gt;=4,$U133&lt;=6),LOOKUP($A$3,Models!$D$7:$D$9,Models!$H$17:$H$19), IF(AND($U133&gt;=7,$U133&lt;=10),LOOKUP($A$3,Models!$D$7:$D$9,Models!$I$17:$I$19), IF($U133 &gt; 10,LOOKUP($A$3,Models!$D$7:$D$9,Models!$J$17:$J$19), 0))))), 0)</f>
        <v>0</v>
      </c>
      <c r="AA133" s="14">
        <f>IF($T133=Models!$E$21,IF($U133&lt;1,LOOKUP($A$3,Models!$D$7:$D$9,Models!$F$22:$F$24),IF(AND($U133&gt;=1,$U133&lt;=3),LOOKUP($A$3,Models!$D$7:$D$9,Models!$G$22:$G$24),IF(AND($U133&gt;=4,$U133&lt;=6),LOOKUP($A$3,Models!$D$7:$D$9,Models!$H$22:$H$24), IF(AND($U133&gt;=7,$U133&lt;=10),LOOKUP($A$3,Models!$D$7:$D$9,Models!$I$22:$I$24), IF($U133 &gt; 10,LOOKUP($A$3,Models!$D$7:$D$9,Models!$J$22:$J$24), 0))))), 0)</f>
        <v>0</v>
      </c>
      <c r="AB133" s="14">
        <f>IF($T133=Models!$E$26,IF($U133&lt;1,LOOKUP($A$3,Models!$D$7:$D$9,Models!$F$27:$F$29),IF(AND($U133&gt;=1,$U133&lt;=3),LOOKUP($A$3,Models!$D$7:$D$9,Models!$G$27:$G$29),IF(AND($U133&gt;=4,$U133&lt;=6),LOOKUP($A$3,Models!$D$7:$D$9,Models!$H$27:$H$29), IF(AND($U133&gt;=7,$U133&lt;=10),LOOKUP($A$3,Models!$D$7:$D$9,Models!$I$27:$I$29), IF($U133 &gt; 10,LOOKUP($A$3,Models!$D$7:$D$9,Models!$J$27:$J$29), 0))))), 0)</f>
        <v>0</v>
      </c>
      <c r="AC133" s="14">
        <f>IF($T133=Models!$E$31,IF($U133&lt;1,LOOKUP($A$3,Models!$D$7:$D$9,Models!$F$32:$F$34),IF(AND($U133&gt;=1,$U133&lt;=3),LOOKUP($A$3,Models!$D$7:$D$9,Models!$G$32:$G$34),IF(AND($U133&gt;=4,$U133&lt;=6),LOOKUP($A$3,Models!$D$7:$D$9,Models!$H$32:$H$34), IF(AND($U133&gt;=7,$U133&lt;=10),LOOKUP($A$3,Models!$D$7:$D$9,Models!$I$32:$I$34), IF($U133 &gt; 10,LOOKUP($A$3,Models!$D$7:$D$9,Models!$J$32:$J$34), 0))))), 0)</f>
        <v>0</v>
      </c>
      <c r="AD133" s="14">
        <f>IF($T133=Models!$E$39,IF($U133&lt;1,LOOKUP($A$3,Models!$D$7:$D$9,Models!$F$40:$F$42),IF(AND($U133&gt;=1,$U133&lt;=4),LOOKUP($A$3,Models!$D$7:$D$9,Models!$G$40:$G$42),IF(AND($U133&gt;=5,$U133&lt;=7),LOOKUP($A$3,Models!$D$7:$D$9,Models!$H$40:$H$42), IF($U133 &gt; 7,LOOKUP($A$3,Models!$D$7:$D$9,Models!$I$40:$I$42), 0)))), 0)</f>
        <v>0</v>
      </c>
      <c r="AE133" s="14">
        <f>IF($T133=Models!$E$44,IF($U133&lt;1,LOOKUP($A$3,Models!$D$7:$D$9,Models!$F$45:$F$47),IF(AND($U133&gt;=1,$U133&lt;=4),LOOKUP($A$3,Models!$D$7:$D$9,Models!$G$45:$G$47),IF(AND($U133&gt;=5,$U133&lt;=7),LOOKUP($A$3,Models!$D$7:$D$9,Models!$H$45:$H$47), IF($U133 &gt; 7,LOOKUP($A$3,Models!$D$7:$D$9,Models!$I$45:$I$47), 0)))), 0)</f>
        <v>0</v>
      </c>
      <c r="AF133" s="14">
        <f>IF($T133=Models!$E$49,IF($U133&lt;1,LOOKUP($A$3,Models!$D$7:$D$9,Models!$F$50:$F$52),IF(AND($U133&gt;=1,$U133&lt;=4),LOOKUP($A$3,Models!$D$7:$D$9,Models!$G$50:$G$52),IF(AND($U133&gt;=5,$U133&lt;=7),LOOKUP($A$3,Models!$D$7:$D$9,Models!$H$50:$H$52), IF($U133 &gt; 7,LOOKUP($A$3,Models!$D$7:$D$9,Models!$I$50:$I$52), 0)))), 0)</f>
        <v>0</v>
      </c>
      <c r="AG133" s="14">
        <f>IF($T133=Models!$E$54,IF($U133&lt;1,LOOKUP($A$3,Models!$D$7:$D$9,Models!$F$55:$F$57),IF(AND($U133&gt;=1,$U133&lt;=4),LOOKUP($A$3,Models!$D$7:$D$9,Models!$G$55:$G$57),IF(AND($U133&gt;=5,$U133&lt;=7),LOOKUP($A$3,Models!$D$7:$D$9,Models!$H$55:$H$57), IF($U133 &gt; 7,LOOKUP($A$3,Models!$D$7:$D$9,Models!$I$55:$I$57), 0)))), 0)</f>
        <v>0</v>
      </c>
      <c r="AH133" s="14">
        <f>IF($T133=Models!$E$59,IF($U133&lt;1,LOOKUP($A$3,Models!$D$7:$D$9,Models!$F$60:$F$62),IF(AND($U133&gt;=1,$U133&lt;=4),LOOKUP($A$3,Models!$D$7:$D$9,Models!$G$60:$G$62),IF(AND($U133&gt;=5,$U133&lt;=7),LOOKUP($A$3,Models!$D$7:$D$9,Models!$H$60:$H$62), IF($U133 &gt; 7,LOOKUP($A$3,Models!$D$7:$D$9,Models!$I$60:$I$62), 0)))), 0)</f>
        <v>0</v>
      </c>
    </row>
    <row r="134" spans="16:34">
      <c r="P134" s="6" t="e">
        <f ca="1">IF(LOOKUP(Beds!A167, Models!$A$4:$A$105, Models!$B$4:$B$105) = "QUEBEC 2", " ", IF(LOOKUP(Beds!A167, Models!$A$4:$A$105, Models!$B$4:$B$105) = "QUEBEC", " ", IF(Beds!B167 = 0, 0, YEAR(NOW())-IF(VALUE(LEFT(Beds!B167,2))&gt;80,CONCATENATE(19,LEFT(Beds!B167,2)),CONCATENATE(20,LEFT(Beds!B167,2))))))</f>
        <v>#N/A</v>
      </c>
      <c r="S134" s="7" t="str">
        <f>LEFT(Beds!A165,4)</f>
        <v/>
      </c>
      <c r="T134" t="str">
        <f>IF(S134 = "", " ", LOOKUP(S134,Models!$A$4:$A$99,Models!$B$4:$B$99))</f>
        <v xml:space="preserve"> </v>
      </c>
      <c r="U134" t="str">
        <f>Beds!C165</f>
        <v/>
      </c>
      <c r="W134">
        <f t="shared" ref="W134:W197" si="2">SUM(X134:AH134)</f>
        <v>0</v>
      </c>
      <c r="X134" s="14">
        <f>IF($T134=Models!$E$6,IF($U134&lt;1,LOOKUP($A$3,Models!$D$7:$D$9,Models!$F$7:$F$9),IF(AND($U134&gt;=1,$U134&lt;=3),LOOKUP($A$3,Models!$D$7:$D$9,Models!$G$7:$G$9),IF(AND($U134&gt;=4,$U134&lt;=6),LOOKUP($A$3,Models!$D$7:$D$9,Models!$H$7:$H$9), IF(AND($U134&gt;=7,$U134&lt;=10),LOOKUP($A$3,Models!$D$7:$D$9,Models!$I$7:$I$9), IF($U134 &gt; 10,LOOKUP($A$3,Models!$D$7:$D$9,Models!$J$7:$J$9), 0))))), 0)</f>
        <v>0</v>
      </c>
      <c r="Y134" s="14">
        <f>IF($T134=Models!$E$11,IF($U134&lt;1,LOOKUP($A$3,Models!$D$7:$D$9,Models!$F$12:$F$14),IF(AND($U134&gt;=1,$U134&lt;=3),LOOKUP($A$3,Models!$D$7:$D$9,Models!$G$12:$G$14),IF(AND($U134&gt;=4,$U134&lt;=6),LOOKUP($A$3,Models!$D$7:$D$9,Models!$H$12:$H$14), IF(AND($U134&gt;=7,$U134&lt;=10),LOOKUP($A$3,Models!$D$7:$D$9,Models!$I$12:$I$14), IF($U134 &gt; 10,LOOKUP($A$3,Models!$D$7:$D$9,Models!$J$12:$J$14), 0))))), 0)</f>
        <v>0</v>
      </c>
      <c r="Z134" s="14">
        <f>IF($T134=Models!$E$16,IF($U134&lt;1,LOOKUP($A$3,Models!$D$7:$D$9,Models!$F$17:$F$19),IF(AND($U134&gt;=1,$U134&lt;=3),LOOKUP($A$3,Models!$D$7:$D$9,Models!$G$17:$G$19),IF(AND($U134&gt;=4,$U134&lt;=6),LOOKUP($A$3,Models!$D$7:$D$9,Models!$H$17:$H$19), IF(AND($U134&gt;=7,$U134&lt;=10),LOOKUP($A$3,Models!$D$7:$D$9,Models!$I$17:$I$19), IF($U134 &gt; 10,LOOKUP($A$3,Models!$D$7:$D$9,Models!$J$17:$J$19), 0))))), 0)</f>
        <v>0</v>
      </c>
      <c r="AA134" s="14">
        <f>IF($T134=Models!$E$21,IF($U134&lt;1,LOOKUP($A$3,Models!$D$7:$D$9,Models!$F$22:$F$24),IF(AND($U134&gt;=1,$U134&lt;=3),LOOKUP($A$3,Models!$D$7:$D$9,Models!$G$22:$G$24),IF(AND($U134&gt;=4,$U134&lt;=6),LOOKUP($A$3,Models!$D$7:$D$9,Models!$H$22:$H$24), IF(AND($U134&gt;=7,$U134&lt;=10),LOOKUP($A$3,Models!$D$7:$D$9,Models!$I$22:$I$24), IF($U134 &gt; 10,LOOKUP($A$3,Models!$D$7:$D$9,Models!$J$22:$J$24), 0))))), 0)</f>
        <v>0</v>
      </c>
      <c r="AB134" s="14">
        <f>IF($T134=Models!$E$26,IF($U134&lt;1,LOOKUP($A$3,Models!$D$7:$D$9,Models!$F$27:$F$29),IF(AND($U134&gt;=1,$U134&lt;=3),LOOKUP($A$3,Models!$D$7:$D$9,Models!$G$27:$G$29),IF(AND($U134&gt;=4,$U134&lt;=6),LOOKUP($A$3,Models!$D$7:$D$9,Models!$H$27:$H$29), IF(AND($U134&gt;=7,$U134&lt;=10),LOOKUP($A$3,Models!$D$7:$D$9,Models!$I$27:$I$29), IF($U134 &gt; 10,LOOKUP($A$3,Models!$D$7:$D$9,Models!$J$27:$J$29), 0))))), 0)</f>
        <v>0</v>
      </c>
      <c r="AC134" s="14">
        <f>IF($T134=Models!$E$31,IF($U134&lt;1,LOOKUP($A$3,Models!$D$7:$D$9,Models!$F$32:$F$34),IF(AND($U134&gt;=1,$U134&lt;=3),LOOKUP($A$3,Models!$D$7:$D$9,Models!$G$32:$G$34),IF(AND($U134&gt;=4,$U134&lt;=6),LOOKUP($A$3,Models!$D$7:$D$9,Models!$H$32:$H$34), IF(AND($U134&gt;=7,$U134&lt;=10),LOOKUP($A$3,Models!$D$7:$D$9,Models!$I$32:$I$34), IF($U134 &gt; 10,LOOKUP($A$3,Models!$D$7:$D$9,Models!$J$32:$J$34), 0))))), 0)</f>
        <v>0</v>
      </c>
      <c r="AD134" s="14">
        <f>IF($T134=Models!$E$39,IF($U134&lt;1,LOOKUP($A$3,Models!$D$7:$D$9,Models!$F$40:$F$42),IF(AND($U134&gt;=1,$U134&lt;=4),LOOKUP($A$3,Models!$D$7:$D$9,Models!$G$40:$G$42),IF(AND($U134&gt;=5,$U134&lt;=7),LOOKUP($A$3,Models!$D$7:$D$9,Models!$H$40:$H$42), IF($U134 &gt; 7,LOOKUP($A$3,Models!$D$7:$D$9,Models!$I$40:$I$42), 0)))), 0)</f>
        <v>0</v>
      </c>
      <c r="AE134" s="14">
        <f>IF($T134=Models!$E$44,IF($U134&lt;1,LOOKUP($A$3,Models!$D$7:$D$9,Models!$F$45:$F$47),IF(AND($U134&gt;=1,$U134&lt;=4),LOOKUP($A$3,Models!$D$7:$D$9,Models!$G$45:$G$47),IF(AND($U134&gt;=5,$U134&lt;=7),LOOKUP($A$3,Models!$D$7:$D$9,Models!$H$45:$H$47), IF($U134 &gt; 7,LOOKUP($A$3,Models!$D$7:$D$9,Models!$I$45:$I$47), 0)))), 0)</f>
        <v>0</v>
      </c>
      <c r="AF134" s="14">
        <f>IF($T134=Models!$E$49,IF($U134&lt;1,LOOKUP($A$3,Models!$D$7:$D$9,Models!$F$50:$F$52),IF(AND($U134&gt;=1,$U134&lt;=4),LOOKUP($A$3,Models!$D$7:$D$9,Models!$G$50:$G$52),IF(AND($U134&gt;=5,$U134&lt;=7),LOOKUP($A$3,Models!$D$7:$D$9,Models!$H$50:$H$52), IF($U134 &gt; 7,LOOKUP($A$3,Models!$D$7:$D$9,Models!$I$50:$I$52), 0)))), 0)</f>
        <v>0</v>
      </c>
      <c r="AG134" s="14">
        <f>IF($T134=Models!$E$54,IF($U134&lt;1,LOOKUP($A$3,Models!$D$7:$D$9,Models!$F$55:$F$57),IF(AND($U134&gt;=1,$U134&lt;=4),LOOKUP($A$3,Models!$D$7:$D$9,Models!$G$55:$G$57),IF(AND($U134&gt;=5,$U134&lt;=7),LOOKUP($A$3,Models!$D$7:$D$9,Models!$H$55:$H$57), IF($U134 &gt; 7,LOOKUP($A$3,Models!$D$7:$D$9,Models!$I$55:$I$57), 0)))), 0)</f>
        <v>0</v>
      </c>
      <c r="AH134" s="14">
        <f>IF($T134=Models!$E$59,IF($U134&lt;1,LOOKUP($A$3,Models!$D$7:$D$9,Models!$F$60:$F$62),IF(AND($U134&gt;=1,$U134&lt;=4),LOOKUP($A$3,Models!$D$7:$D$9,Models!$G$60:$G$62),IF(AND($U134&gt;=5,$U134&lt;=7),LOOKUP($A$3,Models!$D$7:$D$9,Models!$H$60:$H$62), IF($U134 &gt; 7,LOOKUP($A$3,Models!$D$7:$D$9,Models!$I$60:$I$62), 0)))), 0)</f>
        <v>0</v>
      </c>
    </row>
    <row r="135" spans="16:34">
      <c r="P135" s="6" t="e">
        <f ca="1">IF(LOOKUP(Beds!A168, Models!$A$4:$A$105, Models!$B$4:$B$105) = "QUEBEC 2", " ", IF(LOOKUP(Beds!A168, Models!$A$4:$A$105, Models!$B$4:$B$105) = "QUEBEC", " ", IF(Beds!B168 = 0, 0, YEAR(NOW())-IF(VALUE(LEFT(Beds!B168,2))&gt;80,CONCATENATE(19,LEFT(Beds!B168,2)),CONCATENATE(20,LEFT(Beds!B168,2))))))</f>
        <v>#N/A</v>
      </c>
      <c r="S135" s="7" t="str">
        <f>LEFT(Beds!A166,4)</f>
        <v/>
      </c>
      <c r="T135" t="str">
        <f>IF(S135 = "", " ", LOOKUP(S135,Models!$A$4:$A$99,Models!$B$4:$B$99))</f>
        <v xml:space="preserve"> </v>
      </c>
      <c r="U135" t="str">
        <f>Beds!C166</f>
        <v/>
      </c>
      <c r="W135">
        <f t="shared" si="2"/>
        <v>0</v>
      </c>
      <c r="X135" s="14">
        <f>IF($T135=Models!$E$6,IF($U135&lt;1,LOOKUP($A$3,Models!$D$7:$D$9,Models!$F$7:$F$9),IF(AND($U135&gt;=1,$U135&lt;=3),LOOKUP($A$3,Models!$D$7:$D$9,Models!$G$7:$G$9),IF(AND($U135&gt;=4,$U135&lt;=6),LOOKUP($A$3,Models!$D$7:$D$9,Models!$H$7:$H$9), IF(AND($U135&gt;=7,$U135&lt;=10),LOOKUP($A$3,Models!$D$7:$D$9,Models!$I$7:$I$9), IF($U135 &gt; 10,LOOKUP($A$3,Models!$D$7:$D$9,Models!$J$7:$J$9), 0))))), 0)</f>
        <v>0</v>
      </c>
      <c r="Y135" s="14">
        <f>IF($T135=Models!$E$11,IF($U135&lt;1,LOOKUP($A$3,Models!$D$7:$D$9,Models!$F$12:$F$14),IF(AND($U135&gt;=1,$U135&lt;=3),LOOKUP($A$3,Models!$D$7:$D$9,Models!$G$12:$G$14),IF(AND($U135&gt;=4,$U135&lt;=6),LOOKUP($A$3,Models!$D$7:$D$9,Models!$H$12:$H$14), IF(AND($U135&gt;=7,$U135&lt;=10),LOOKUP($A$3,Models!$D$7:$D$9,Models!$I$12:$I$14), IF($U135 &gt; 10,LOOKUP($A$3,Models!$D$7:$D$9,Models!$J$12:$J$14), 0))))), 0)</f>
        <v>0</v>
      </c>
      <c r="Z135" s="14">
        <f>IF($T135=Models!$E$16,IF($U135&lt;1,LOOKUP($A$3,Models!$D$7:$D$9,Models!$F$17:$F$19),IF(AND($U135&gt;=1,$U135&lt;=3),LOOKUP($A$3,Models!$D$7:$D$9,Models!$G$17:$G$19),IF(AND($U135&gt;=4,$U135&lt;=6),LOOKUP($A$3,Models!$D$7:$D$9,Models!$H$17:$H$19), IF(AND($U135&gt;=7,$U135&lt;=10),LOOKUP($A$3,Models!$D$7:$D$9,Models!$I$17:$I$19), IF($U135 &gt; 10,LOOKUP($A$3,Models!$D$7:$D$9,Models!$J$17:$J$19), 0))))), 0)</f>
        <v>0</v>
      </c>
      <c r="AA135" s="14">
        <f>IF($T135=Models!$E$21,IF($U135&lt;1,LOOKUP($A$3,Models!$D$7:$D$9,Models!$F$22:$F$24),IF(AND($U135&gt;=1,$U135&lt;=3),LOOKUP($A$3,Models!$D$7:$D$9,Models!$G$22:$G$24),IF(AND($U135&gt;=4,$U135&lt;=6),LOOKUP($A$3,Models!$D$7:$D$9,Models!$H$22:$H$24), IF(AND($U135&gt;=7,$U135&lt;=10),LOOKUP($A$3,Models!$D$7:$D$9,Models!$I$22:$I$24), IF($U135 &gt; 10,LOOKUP($A$3,Models!$D$7:$D$9,Models!$J$22:$J$24), 0))))), 0)</f>
        <v>0</v>
      </c>
      <c r="AB135" s="14">
        <f>IF($T135=Models!$E$26,IF($U135&lt;1,LOOKUP($A$3,Models!$D$7:$D$9,Models!$F$27:$F$29),IF(AND($U135&gt;=1,$U135&lt;=3),LOOKUP($A$3,Models!$D$7:$D$9,Models!$G$27:$G$29),IF(AND($U135&gt;=4,$U135&lt;=6),LOOKUP($A$3,Models!$D$7:$D$9,Models!$H$27:$H$29), IF(AND($U135&gt;=7,$U135&lt;=10),LOOKUP($A$3,Models!$D$7:$D$9,Models!$I$27:$I$29), IF($U135 &gt; 10,LOOKUP($A$3,Models!$D$7:$D$9,Models!$J$27:$J$29), 0))))), 0)</f>
        <v>0</v>
      </c>
      <c r="AC135" s="14">
        <f>IF($T135=Models!$E$31,IF($U135&lt;1,LOOKUP($A$3,Models!$D$7:$D$9,Models!$F$32:$F$34),IF(AND($U135&gt;=1,$U135&lt;=3),LOOKUP($A$3,Models!$D$7:$D$9,Models!$G$32:$G$34),IF(AND($U135&gt;=4,$U135&lt;=6),LOOKUP($A$3,Models!$D$7:$D$9,Models!$H$32:$H$34), IF(AND($U135&gt;=7,$U135&lt;=10),LOOKUP($A$3,Models!$D$7:$D$9,Models!$I$32:$I$34), IF($U135 &gt; 10,LOOKUP($A$3,Models!$D$7:$D$9,Models!$J$32:$J$34), 0))))), 0)</f>
        <v>0</v>
      </c>
      <c r="AD135" s="14">
        <f>IF($T135=Models!$E$39,IF($U135&lt;1,LOOKUP($A$3,Models!$D$7:$D$9,Models!$F$40:$F$42),IF(AND($U135&gt;=1,$U135&lt;=4),LOOKUP($A$3,Models!$D$7:$D$9,Models!$G$40:$G$42),IF(AND($U135&gt;=5,$U135&lt;=7),LOOKUP($A$3,Models!$D$7:$D$9,Models!$H$40:$H$42), IF($U135 &gt; 7,LOOKUP($A$3,Models!$D$7:$D$9,Models!$I$40:$I$42), 0)))), 0)</f>
        <v>0</v>
      </c>
      <c r="AE135" s="14">
        <f>IF($T135=Models!$E$44,IF($U135&lt;1,LOOKUP($A$3,Models!$D$7:$D$9,Models!$F$45:$F$47),IF(AND($U135&gt;=1,$U135&lt;=4),LOOKUP($A$3,Models!$D$7:$D$9,Models!$G$45:$G$47),IF(AND($U135&gt;=5,$U135&lt;=7),LOOKUP($A$3,Models!$D$7:$D$9,Models!$H$45:$H$47), IF($U135 &gt; 7,LOOKUP($A$3,Models!$D$7:$D$9,Models!$I$45:$I$47), 0)))), 0)</f>
        <v>0</v>
      </c>
      <c r="AF135" s="14">
        <f>IF($T135=Models!$E$49,IF($U135&lt;1,LOOKUP($A$3,Models!$D$7:$D$9,Models!$F$50:$F$52),IF(AND($U135&gt;=1,$U135&lt;=4),LOOKUP($A$3,Models!$D$7:$D$9,Models!$G$50:$G$52),IF(AND($U135&gt;=5,$U135&lt;=7),LOOKUP($A$3,Models!$D$7:$D$9,Models!$H$50:$H$52), IF($U135 &gt; 7,LOOKUP($A$3,Models!$D$7:$D$9,Models!$I$50:$I$52), 0)))), 0)</f>
        <v>0</v>
      </c>
      <c r="AG135" s="14">
        <f>IF($T135=Models!$E$54,IF($U135&lt;1,LOOKUP($A$3,Models!$D$7:$D$9,Models!$F$55:$F$57),IF(AND($U135&gt;=1,$U135&lt;=4),LOOKUP($A$3,Models!$D$7:$D$9,Models!$G$55:$G$57),IF(AND($U135&gt;=5,$U135&lt;=7),LOOKUP($A$3,Models!$D$7:$D$9,Models!$H$55:$H$57), IF($U135 &gt; 7,LOOKUP($A$3,Models!$D$7:$D$9,Models!$I$55:$I$57), 0)))), 0)</f>
        <v>0</v>
      </c>
      <c r="AH135" s="14">
        <f>IF($T135=Models!$E$59,IF($U135&lt;1,LOOKUP($A$3,Models!$D$7:$D$9,Models!$F$60:$F$62),IF(AND($U135&gt;=1,$U135&lt;=4),LOOKUP($A$3,Models!$D$7:$D$9,Models!$G$60:$G$62),IF(AND($U135&gt;=5,$U135&lt;=7),LOOKUP($A$3,Models!$D$7:$D$9,Models!$H$60:$H$62), IF($U135 &gt; 7,LOOKUP($A$3,Models!$D$7:$D$9,Models!$I$60:$I$62), 0)))), 0)</f>
        <v>0</v>
      </c>
    </row>
    <row r="136" spans="16:34">
      <c r="P136" s="6" t="e">
        <f ca="1">IF(LOOKUP(Beds!A169, Models!$A$4:$A$105, Models!$B$4:$B$105) = "QUEBEC 2", " ", IF(LOOKUP(Beds!A169, Models!$A$4:$A$105, Models!$B$4:$B$105) = "QUEBEC", " ", IF(Beds!B169 = 0, 0, YEAR(NOW())-IF(VALUE(LEFT(Beds!B169,2))&gt;80,CONCATENATE(19,LEFT(Beds!B169,2)),CONCATENATE(20,LEFT(Beds!B169,2))))))</f>
        <v>#N/A</v>
      </c>
      <c r="S136" s="7" t="str">
        <f>LEFT(Beds!A167,4)</f>
        <v/>
      </c>
      <c r="T136" t="str">
        <f>IF(S136 = "", " ", LOOKUP(S136,Models!$A$4:$A$99,Models!$B$4:$B$99))</f>
        <v xml:space="preserve"> </v>
      </c>
      <c r="U136" t="str">
        <f>Beds!C167</f>
        <v/>
      </c>
      <c r="W136">
        <f t="shared" si="2"/>
        <v>0</v>
      </c>
      <c r="X136" s="14">
        <f>IF($T136=Models!$E$6,IF($U136&lt;1,LOOKUP($A$3,Models!$D$7:$D$9,Models!$F$7:$F$9),IF(AND($U136&gt;=1,$U136&lt;=3),LOOKUP($A$3,Models!$D$7:$D$9,Models!$G$7:$G$9),IF(AND($U136&gt;=4,$U136&lt;=6),LOOKUP($A$3,Models!$D$7:$D$9,Models!$H$7:$H$9), IF(AND($U136&gt;=7,$U136&lt;=10),LOOKUP($A$3,Models!$D$7:$D$9,Models!$I$7:$I$9), IF($U136 &gt; 10,LOOKUP($A$3,Models!$D$7:$D$9,Models!$J$7:$J$9), 0))))), 0)</f>
        <v>0</v>
      </c>
      <c r="Y136" s="14">
        <f>IF($T136=Models!$E$11,IF($U136&lt;1,LOOKUP($A$3,Models!$D$7:$D$9,Models!$F$12:$F$14),IF(AND($U136&gt;=1,$U136&lt;=3),LOOKUP($A$3,Models!$D$7:$D$9,Models!$G$12:$G$14),IF(AND($U136&gt;=4,$U136&lt;=6),LOOKUP($A$3,Models!$D$7:$D$9,Models!$H$12:$H$14), IF(AND($U136&gt;=7,$U136&lt;=10),LOOKUP($A$3,Models!$D$7:$D$9,Models!$I$12:$I$14), IF($U136 &gt; 10,LOOKUP($A$3,Models!$D$7:$D$9,Models!$J$12:$J$14), 0))))), 0)</f>
        <v>0</v>
      </c>
      <c r="Z136" s="14">
        <f>IF($T136=Models!$E$16,IF($U136&lt;1,LOOKUP($A$3,Models!$D$7:$D$9,Models!$F$17:$F$19),IF(AND($U136&gt;=1,$U136&lt;=3),LOOKUP($A$3,Models!$D$7:$D$9,Models!$G$17:$G$19),IF(AND($U136&gt;=4,$U136&lt;=6),LOOKUP($A$3,Models!$D$7:$D$9,Models!$H$17:$H$19), IF(AND($U136&gt;=7,$U136&lt;=10),LOOKUP($A$3,Models!$D$7:$D$9,Models!$I$17:$I$19), IF($U136 &gt; 10,LOOKUP($A$3,Models!$D$7:$D$9,Models!$J$17:$J$19), 0))))), 0)</f>
        <v>0</v>
      </c>
      <c r="AA136" s="14">
        <f>IF($T136=Models!$E$21,IF($U136&lt;1,LOOKUP($A$3,Models!$D$7:$D$9,Models!$F$22:$F$24),IF(AND($U136&gt;=1,$U136&lt;=3),LOOKUP($A$3,Models!$D$7:$D$9,Models!$G$22:$G$24),IF(AND($U136&gt;=4,$U136&lt;=6),LOOKUP($A$3,Models!$D$7:$D$9,Models!$H$22:$H$24), IF(AND($U136&gt;=7,$U136&lt;=10),LOOKUP($A$3,Models!$D$7:$D$9,Models!$I$22:$I$24), IF($U136 &gt; 10,LOOKUP($A$3,Models!$D$7:$D$9,Models!$J$22:$J$24), 0))))), 0)</f>
        <v>0</v>
      </c>
      <c r="AB136" s="14">
        <f>IF($T136=Models!$E$26,IF($U136&lt;1,LOOKUP($A$3,Models!$D$7:$D$9,Models!$F$27:$F$29),IF(AND($U136&gt;=1,$U136&lt;=3),LOOKUP($A$3,Models!$D$7:$D$9,Models!$G$27:$G$29),IF(AND($U136&gt;=4,$U136&lt;=6),LOOKUP($A$3,Models!$D$7:$D$9,Models!$H$27:$H$29), IF(AND($U136&gt;=7,$U136&lt;=10),LOOKUP($A$3,Models!$D$7:$D$9,Models!$I$27:$I$29), IF($U136 &gt; 10,LOOKUP($A$3,Models!$D$7:$D$9,Models!$J$27:$J$29), 0))))), 0)</f>
        <v>0</v>
      </c>
      <c r="AC136" s="14">
        <f>IF($T136=Models!$E$31,IF($U136&lt;1,LOOKUP($A$3,Models!$D$7:$D$9,Models!$F$32:$F$34),IF(AND($U136&gt;=1,$U136&lt;=3),LOOKUP($A$3,Models!$D$7:$D$9,Models!$G$32:$G$34),IF(AND($U136&gt;=4,$U136&lt;=6),LOOKUP($A$3,Models!$D$7:$D$9,Models!$H$32:$H$34), IF(AND($U136&gt;=7,$U136&lt;=10),LOOKUP($A$3,Models!$D$7:$D$9,Models!$I$32:$I$34), IF($U136 &gt; 10,LOOKUP($A$3,Models!$D$7:$D$9,Models!$J$32:$J$34), 0))))), 0)</f>
        <v>0</v>
      </c>
      <c r="AD136" s="14">
        <f>IF($T136=Models!$E$39,IF($U136&lt;1,LOOKUP($A$3,Models!$D$7:$D$9,Models!$F$40:$F$42),IF(AND($U136&gt;=1,$U136&lt;=4),LOOKUP($A$3,Models!$D$7:$D$9,Models!$G$40:$G$42),IF(AND($U136&gt;=5,$U136&lt;=7),LOOKUP($A$3,Models!$D$7:$D$9,Models!$H$40:$H$42), IF($U136 &gt; 7,LOOKUP($A$3,Models!$D$7:$D$9,Models!$I$40:$I$42), 0)))), 0)</f>
        <v>0</v>
      </c>
      <c r="AE136" s="14">
        <f>IF($T136=Models!$E$44,IF($U136&lt;1,LOOKUP($A$3,Models!$D$7:$D$9,Models!$F$45:$F$47),IF(AND($U136&gt;=1,$U136&lt;=4),LOOKUP($A$3,Models!$D$7:$D$9,Models!$G$45:$G$47),IF(AND($U136&gt;=5,$U136&lt;=7),LOOKUP($A$3,Models!$D$7:$D$9,Models!$H$45:$H$47), IF($U136 &gt; 7,LOOKUP($A$3,Models!$D$7:$D$9,Models!$I$45:$I$47), 0)))), 0)</f>
        <v>0</v>
      </c>
      <c r="AF136" s="14">
        <f>IF($T136=Models!$E$49,IF($U136&lt;1,LOOKUP($A$3,Models!$D$7:$D$9,Models!$F$50:$F$52),IF(AND($U136&gt;=1,$U136&lt;=4),LOOKUP($A$3,Models!$D$7:$D$9,Models!$G$50:$G$52),IF(AND($U136&gt;=5,$U136&lt;=7),LOOKUP($A$3,Models!$D$7:$D$9,Models!$H$50:$H$52), IF($U136 &gt; 7,LOOKUP($A$3,Models!$D$7:$D$9,Models!$I$50:$I$52), 0)))), 0)</f>
        <v>0</v>
      </c>
      <c r="AG136" s="14">
        <f>IF($T136=Models!$E$54,IF($U136&lt;1,LOOKUP($A$3,Models!$D$7:$D$9,Models!$F$55:$F$57),IF(AND($U136&gt;=1,$U136&lt;=4),LOOKUP($A$3,Models!$D$7:$D$9,Models!$G$55:$G$57),IF(AND($U136&gt;=5,$U136&lt;=7),LOOKUP($A$3,Models!$D$7:$D$9,Models!$H$55:$H$57), IF($U136 &gt; 7,LOOKUP($A$3,Models!$D$7:$D$9,Models!$I$55:$I$57), 0)))), 0)</f>
        <v>0</v>
      </c>
      <c r="AH136" s="14">
        <f>IF($T136=Models!$E$59,IF($U136&lt;1,LOOKUP($A$3,Models!$D$7:$D$9,Models!$F$60:$F$62),IF(AND($U136&gt;=1,$U136&lt;=4),LOOKUP($A$3,Models!$D$7:$D$9,Models!$G$60:$G$62),IF(AND($U136&gt;=5,$U136&lt;=7),LOOKUP($A$3,Models!$D$7:$D$9,Models!$H$60:$H$62), IF($U136 &gt; 7,LOOKUP($A$3,Models!$D$7:$D$9,Models!$I$60:$I$62), 0)))), 0)</f>
        <v>0</v>
      </c>
    </row>
    <row r="137" spans="16:34">
      <c r="P137" s="6" t="e">
        <f ca="1">IF(LOOKUP(Beds!A170, Models!$A$4:$A$105, Models!$B$4:$B$105) = "QUEBEC 2", " ", IF(LOOKUP(Beds!A170, Models!$A$4:$A$105, Models!$B$4:$B$105) = "QUEBEC", " ", IF(Beds!B170 = 0, 0, YEAR(NOW())-IF(VALUE(LEFT(Beds!B170,2))&gt;80,CONCATENATE(19,LEFT(Beds!B170,2)),CONCATENATE(20,LEFT(Beds!B170,2))))))</f>
        <v>#N/A</v>
      </c>
      <c r="S137" s="7" t="str">
        <f>LEFT(Beds!A168,4)</f>
        <v/>
      </c>
      <c r="T137" t="str">
        <f>IF(S137 = "", " ", LOOKUP(S137,Models!$A$4:$A$99,Models!$B$4:$B$99))</f>
        <v xml:space="preserve"> </v>
      </c>
      <c r="U137" t="str">
        <f>Beds!C168</f>
        <v/>
      </c>
      <c r="W137">
        <f t="shared" si="2"/>
        <v>0</v>
      </c>
      <c r="X137" s="14">
        <f>IF($T137=Models!$E$6,IF($U137&lt;1,LOOKUP($A$3,Models!$D$7:$D$9,Models!$F$7:$F$9),IF(AND($U137&gt;=1,$U137&lt;=3),LOOKUP($A$3,Models!$D$7:$D$9,Models!$G$7:$G$9),IF(AND($U137&gt;=4,$U137&lt;=6),LOOKUP($A$3,Models!$D$7:$D$9,Models!$H$7:$H$9), IF(AND($U137&gt;=7,$U137&lt;=10),LOOKUP($A$3,Models!$D$7:$D$9,Models!$I$7:$I$9), IF($U137 &gt; 10,LOOKUP($A$3,Models!$D$7:$D$9,Models!$J$7:$J$9), 0))))), 0)</f>
        <v>0</v>
      </c>
      <c r="Y137" s="14">
        <f>IF($T137=Models!$E$11,IF($U137&lt;1,LOOKUP($A$3,Models!$D$7:$D$9,Models!$F$12:$F$14),IF(AND($U137&gt;=1,$U137&lt;=3),LOOKUP($A$3,Models!$D$7:$D$9,Models!$G$12:$G$14),IF(AND($U137&gt;=4,$U137&lt;=6),LOOKUP($A$3,Models!$D$7:$D$9,Models!$H$12:$H$14), IF(AND($U137&gt;=7,$U137&lt;=10),LOOKUP($A$3,Models!$D$7:$D$9,Models!$I$12:$I$14), IF($U137 &gt; 10,LOOKUP($A$3,Models!$D$7:$D$9,Models!$J$12:$J$14), 0))))), 0)</f>
        <v>0</v>
      </c>
      <c r="Z137" s="14">
        <f>IF($T137=Models!$E$16,IF($U137&lt;1,LOOKUP($A$3,Models!$D$7:$D$9,Models!$F$17:$F$19),IF(AND($U137&gt;=1,$U137&lt;=3),LOOKUP($A$3,Models!$D$7:$D$9,Models!$G$17:$G$19),IF(AND($U137&gt;=4,$U137&lt;=6),LOOKUP($A$3,Models!$D$7:$D$9,Models!$H$17:$H$19), IF(AND($U137&gt;=7,$U137&lt;=10),LOOKUP($A$3,Models!$D$7:$D$9,Models!$I$17:$I$19), IF($U137 &gt; 10,LOOKUP($A$3,Models!$D$7:$D$9,Models!$J$17:$J$19), 0))))), 0)</f>
        <v>0</v>
      </c>
      <c r="AA137" s="14">
        <f>IF($T137=Models!$E$21,IF($U137&lt;1,LOOKUP($A$3,Models!$D$7:$D$9,Models!$F$22:$F$24),IF(AND($U137&gt;=1,$U137&lt;=3),LOOKUP($A$3,Models!$D$7:$D$9,Models!$G$22:$G$24),IF(AND($U137&gt;=4,$U137&lt;=6),LOOKUP($A$3,Models!$D$7:$D$9,Models!$H$22:$H$24), IF(AND($U137&gt;=7,$U137&lt;=10),LOOKUP($A$3,Models!$D$7:$D$9,Models!$I$22:$I$24), IF($U137 &gt; 10,LOOKUP($A$3,Models!$D$7:$D$9,Models!$J$22:$J$24), 0))))), 0)</f>
        <v>0</v>
      </c>
      <c r="AB137" s="14">
        <f>IF($T137=Models!$E$26,IF($U137&lt;1,LOOKUP($A$3,Models!$D$7:$D$9,Models!$F$27:$F$29),IF(AND($U137&gt;=1,$U137&lt;=3),LOOKUP($A$3,Models!$D$7:$D$9,Models!$G$27:$G$29),IF(AND($U137&gt;=4,$U137&lt;=6),LOOKUP($A$3,Models!$D$7:$D$9,Models!$H$27:$H$29), IF(AND($U137&gt;=7,$U137&lt;=10),LOOKUP($A$3,Models!$D$7:$D$9,Models!$I$27:$I$29), IF($U137 &gt; 10,LOOKUP($A$3,Models!$D$7:$D$9,Models!$J$27:$J$29), 0))))), 0)</f>
        <v>0</v>
      </c>
      <c r="AC137" s="14">
        <f>IF($T137=Models!$E$31,IF($U137&lt;1,LOOKUP($A$3,Models!$D$7:$D$9,Models!$F$32:$F$34),IF(AND($U137&gt;=1,$U137&lt;=3),LOOKUP($A$3,Models!$D$7:$D$9,Models!$G$32:$G$34),IF(AND($U137&gt;=4,$U137&lt;=6),LOOKUP($A$3,Models!$D$7:$D$9,Models!$H$32:$H$34), IF(AND($U137&gt;=7,$U137&lt;=10),LOOKUP($A$3,Models!$D$7:$D$9,Models!$I$32:$I$34), IF($U137 &gt; 10,LOOKUP($A$3,Models!$D$7:$D$9,Models!$J$32:$J$34), 0))))), 0)</f>
        <v>0</v>
      </c>
      <c r="AD137" s="14">
        <f>IF($T137=Models!$E$39,IF($U137&lt;1,LOOKUP($A$3,Models!$D$7:$D$9,Models!$F$40:$F$42),IF(AND($U137&gt;=1,$U137&lt;=4),LOOKUP($A$3,Models!$D$7:$D$9,Models!$G$40:$G$42),IF(AND($U137&gt;=5,$U137&lt;=7),LOOKUP($A$3,Models!$D$7:$D$9,Models!$H$40:$H$42), IF($U137 &gt; 7,LOOKUP($A$3,Models!$D$7:$D$9,Models!$I$40:$I$42), 0)))), 0)</f>
        <v>0</v>
      </c>
      <c r="AE137" s="14">
        <f>IF($T137=Models!$E$44,IF($U137&lt;1,LOOKUP($A$3,Models!$D$7:$D$9,Models!$F$45:$F$47),IF(AND($U137&gt;=1,$U137&lt;=4),LOOKUP($A$3,Models!$D$7:$D$9,Models!$G$45:$G$47),IF(AND($U137&gt;=5,$U137&lt;=7),LOOKUP($A$3,Models!$D$7:$D$9,Models!$H$45:$H$47), IF($U137 &gt; 7,LOOKUP($A$3,Models!$D$7:$D$9,Models!$I$45:$I$47), 0)))), 0)</f>
        <v>0</v>
      </c>
      <c r="AF137" s="14">
        <f>IF($T137=Models!$E$49,IF($U137&lt;1,LOOKUP($A$3,Models!$D$7:$D$9,Models!$F$50:$F$52),IF(AND($U137&gt;=1,$U137&lt;=4),LOOKUP($A$3,Models!$D$7:$D$9,Models!$G$50:$G$52),IF(AND($U137&gt;=5,$U137&lt;=7),LOOKUP($A$3,Models!$D$7:$D$9,Models!$H$50:$H$52), IF($U137 &gt; 7,LOOKUP($A$3,Models!$D$7:$D$9,Models!$I$50:$I$52), 0)))), 0)</f>
        <v>0</v>
      </c>
      <c r="AG137" s="14">
        <f>IF($T137=Models!$E$54,IF($U137&lt;1,LOOKUP($A$3,Models!$D$7:$D$9,Models!$F$55:$F$57),IF(AND($U137&gt;=1,$U137&lt;=4),LOOKUP($A$3,Models!$D$7:$D$9,Models!$G$55:$G$57),IF(AND($U137&gt;=5,$U137&lt;=7),LOOKUP($A$3,Models!$D$7:$D$9,Models!$H$55:$H$57), IF($U137 &gt; 7,LOOKUP($A$3,Models!$D$7:$D$9,Models!$I$55:$I$57), 0)))), 0)</f>
        <v>0</v>
      </c>
      <c r="AH137" s="14">
        <f>IF($T137=Models!$E$59,IF($U137&lt;1,LOOKUP($A$3,Models!$D$7:$D$9,Models!$F$60:$F$62),IF(AND($U137&gt;=1,$U137&lt;=4),LOOKUP($A$3,Models!$D$7:$D$9,Models!$G$60:$G$62),IF(AND($U137&gt;=5,$U137&lt;=7),LOOKUP($A$3,Models!$D$7:$D$9,Models!$H$60:$H$62), IF($U137 &gt; 7,LOOKUP($A$3,Models!$D$7:$D$9,Models!$I$60:$I$62), 0)))), 0)</f>
        <v>0</v>
      </c>
    </row>
    <row r="138" spans="16:34">
      <c r="P138" s="6" t="e">
        <f ca="1">IF(LOOKUP(Beds!A171, Models!$A$4:$A$105, Models!$B$4:$B$105) = "QUEBEC 2", " ", IF(LOOKUP(Beds!A171, Models!$A$4:$A$105, Models!$B$4:$B$105) = "QUEBEC", " ", IF(Beds!B171 = 0, 0, YEAR(NOW())-IF(VALUE(LEFT(Beds!B171,2))&gt;80,CONCATENATE(19,LEFT(Beds!B171,2)),CONCATENATE(20,LEFT(Beds!B171,2))))))</f>
        <v>#N/A</v>
      </c>
      <c r="S138" s="7" t="str">
        <f>LEFT(Beds!A169,4)</f>
        <v/>
      </c>
      <c r="T138" t="str">
        <f>IF(S138 = "", " ", LOOKUP(S138,Models!$A$4:$A$99,Models!$B$4:$B$99))</f>
        <v xml:space="preserve"> </v>
      </c>
      <c r="U138" t="str">
        <f>Beds!C169</f>
        <v/>
      </c>
      <c r="W138">
        <f t="shared" si="2"/>
        <v>0</v>
      </c>
      <c r="X138" s="14">
        <f>IF($T138=Models!$E$6,IF($U138&lt;1,LOOKUP($A$3,Models!$D$7:$D$9,Models!$F$7:$F$9),IF(AND($U138&gt;=1,$U138&lt;=3),LOOKUP($A$3,Models!$D$7:$D$9,Models!$G$7:$G$9),IF(AND($U138&gt;=4,$U138&lt;=6),LOOKUP($A$3,Models!$D$7:$D$9,Models!$H$7:$H$9), IF(AND($U138&gt;=7,$U138&lt;=10),LOOKUP($A$3,Models!$D$7:$D$9,Models!$I$7:$I$9), IF($U138 &gt; 10,LOOKUP($A$3,Models!$D$7:$D$9,Models!$J$7:$J$9), 0))))), 0)</f>
        <v>0</v>
      </c>
      <c r="Y138" s="14">
        <f>IF($T138=Models!$E$11,IF($U138&lt;1,LOOKUP($A$3,Models!$D$7:$D$9,Models!$F$12:$F$14),IF(AND($U138&gt;=1,$U138&lt;=3),LOOKUP($A$3,Models!$D$7:$D$9,Models!$G$12:$G$14),IF(AND($U138&gt;=4,$U138&lt;=6),LOOKUP($A$3,Models!$D$7:$D$9,Models!$H$12:$H$14), IF(AND($U138&gt;=7,$U138&lt;=10),LOOKUP($A$3,Models!$D$7:$D$9,Models!$I$12:$I$14), IF($U138 &gt; 10,LOOKUP($A$3,Models!$D$7:$D$9,Models!$J$12:$J$14), 0))))), 0)</f>
        <v>0</v>
      </c>
      <c r="Z138" s="14">
        <f>IF($T138=Models!$E$16,IF($U138&lt;1,LOOKUP($A$3,Models!$D$7:$D$9,Models!$F$17:$F$19),IF(AND($U138&gt;=1,$U138&lt;=3),LOOKUP($A$3,Models!$D$7:$D$9,Models!$G$17:$G$19),IF(AND($U138&gt;=4,$U138&lt;=6),LOOKUP($A$3,Models!$D$7:$D$9,Models!$H$17:$H$19), IF(AND($U138&gt;=7,$U138&lt;=10),LOOKUP($A$3,Models!$D$7:$D$9,Models!$I$17:$I$19), IF($U138 &gt; 10,LOOKUP($A$3,Models!$D$7:$D$9,Models!$J$17:$J$19), 0))))), 0)</f>
        <v>0</v>
      </c>
      <c r="AA138" s="14">
        <f>IF($T138=Models!$E$21,IF($U138&lt;1,LOOKUP($A$3,Models!$D$7:$D$9,Models!$F$22:$F$24),IF(AND($U138&gt;=1,$U138&lt;=3),LOOKUP($A$3,Models!$D$7:$D$9,Models!$G$22:$G$24),IF(AND($U138&gt;=4,$U138&lt;=6),LOOKUP($A$3,Models!$D$7:$D$9,Models!$H$22:$H$24), IF(AND($U138&gt;=7,$U138&lt;=10),LOOKUP($A$3,Models!$D$7:$D$9,Models!$I$22:$I$24), IF($U138 &gt; 10,LOOKUP($A$3,Models!$D$7:$D$9,Models!$J$22:$J$24), 0))))), 0)</f>
        <v>0</v>
      </c>
      <c r="AB138" s="14">
        <f>IF($T138=Models!$E$26,IF($U138&lt;1,LOOKUP($A$3,Models!$D$7:$D$9,Models!$F$27:$F$29),IF(AND($U138&gt;=1,$U138&lt;=3),LOOKUP($A$3,Models!$D$7:$D$9,Models!$G$27:$G$29),IF(AND($U138&gt;=4,$U138&lt;=6),LOOKUP($A$3,Models!$D$7:$D$9,Models!$H$27:$H$29), IF(AND($U138&gt;=7,$U138&lt;=10),LOOKUP($A$3,Models!$D$7:$D$9,Models!$I$27:$I$29), IF($U138 &gt; 10,LOOKUP($A$3,Models!$D$7:$D$9,Models!$J$27:$J$29), 0))))), 0)</f>
        <v>0</v>
      </c>
      <c r="AC138" s="14">
        <f>IF($T138=Models!$E$31,IF($U138&lt;1,LOOKUP($A$3,Models!$D$7:$D$9,Models!$F$32:$F$34),IF(AND($U138&gt;=1,$U138&lt;=3),LOOKUP($A$3,Models!$D$7:$D$9,Models!$G$32:$G$34),IF(AND($U138&gt;=4,$U138&lt;=6),LOOKUP($A$3,Models!$D$7:$D$9,Models!$H$32:$H$34), IF(AND($U138&gt;=7,$U138&lt;=10),LOOKUP($A$3,Models!$D$7:$D$9,Models!$I$32:$I$34), IF($U138 &gt; 10,LOOKUP($A$3,Models!$D$7:$D$9,Models!$J$32:$J$34), 0))))), 0)</f>
        <v>0</v>
      </c>
      <c r="AD138" s="14">
        <f>IF($T138=Models!$E$39,IF($U138&lt;1,LOOKUP($A$3,Models!$D$7:$D$9,Models!$F$40:$F$42),IF(AND($U138&gt;=1,$U138&lt;=4),LOOKUP($A$3,Models!$D$7:$D$9,Models!$G$40:$G$42),IF(AND($U138&gt;=5,$U138&lt;=7),LOOKUP($A$3,Models!$D$7:$D$9,Models!$H$40:$H$42), IF($U138 &gt; 7,LOOKUP($A$3,Models!$D$7:$D$9,Models!$I$40:$I$42), 0)))), 0)</f>
        <v>0</v>
      </c>
      <c r="AE138" s="14">
        <f>IF($T138=Models!$E$44,IF($U138&lt;1,LOOKUP($A$3,Models!$D$7:$D$9,Models!$F$45:$F$47),IF(AND($U138&gt;=1,$U138&lt;=4),LOOKUP($A$3,Models!$D$7:$D$9,Models!$G$45:$G$47),IF(AND($U138&gt;=5,$U138&lt;=7),LOOKUP($A$3,Models!$D$7:$D$9,Models!$H$45:$H$47), IF($U138 &gt; 7,LOOKUP($A$3,Models!$D$7:$D$9,Models!$I$45:$I$47), 0)))), 0)</f>
        <v>0</v>
      </c>
      <c r="AF138" s="14">
        <f>IF($T138=Models!$E$49,IF($U138&lt;1,LOOKUP($A$3,Models!$D$7:$D$9,Models!$F$50:$F$52),IF(AND($U138&gt;=1,$U138&lt;=4),LOOKUP($A$3,Models!$D$7:$D$9,Models!$G$50:$G$52),IF(AND($U138&gt;=5,$U138&lt;=7),LOOKUP($A$3,Models!$D$7:$D$9,Models!$H$50:$H$52), IF($U138 &gt; 7,LOOKUP($A$3,Models!$D$7:$D$9,Models!$I$50:$I$52), 0)))), 0)</f>
        <v>0</v>
      </c>
      <c r="AG138" s="14">
        <f>IF($T138=Models!$E$54,IF($U138&lt;1,LOOKUP($A$3,Models!$D$7:$D$9,Models!$F$55:$F$57),IF(AND($U138&gt;=1,$U138&lt;=4),LOOKUP($A$3,Models!$D$7:$D$9,Models!$G$55:$G$57),IF(AND($U138&gt;=5,$U138&lt;=7),LOOKUP($A$3,Models!$D$7:$D$9,Models!$H$55:$H$57), IF($U138 &gt; 7,LOOKUP($A$3,Models!$D$7:$D$9,Models!$I$55:$I$57), 0)))), 0)</f>
        <v>0</v>
      </c>
      <c r="AH138" s="14">
        <f>IF($T138=Models!$E$59,IF($U138&lt;1,LOOKUP($A$3,Models!$D$7:$D$9,Models!$F$60:$F$62),IF(AND($U138&gt;=1,$U138&lt;=4),LOOKUP($A$3,Models!$D$7:$D$9,Models!$G$60:$G$62),IF(AND($U138&gt;=5,$U138&lt;=7),LOOKUP($A$3,Models!$D$7:$D$9,Models!$H$60:$H$62), IF($U138 &gt; 7,LOOKUP($A$3,Models!$D$7:$D$9,Models!$I$60:$I$62), 0)))), 0)</f>
        <v>0</v>
      </c>
    </row>
    <row r="139" spans="16:34">
      <c r="P139" s="6" t="e">
        <f ca="1">IF(LOOKUP(Beds!A172, Models!$A$4:$A$105, Models!$B$4:$B$105) = "QUEBEC 2", " ", IF(LOOKUP(Beds!A172, Models!$A$4:$A$105, Models!$B$4:$B$105) = "QUEBEC", " ", IF(Beds!B172 = 0, 0, YEAR(NOW())-IF(VALUE(LEFT(Beds!B172,2))&gt;80,CONCATENATE(19,LEFT(Beds!B172,2)),CONCATENATE(20,LEFT(Beds!B172,2))))))</f>
        <v>#N/A</v>
      </c>
      <c r="S139" s="7" t="str">
        <f>LEFT(Beds!A170,4)</f>
        <v/>
      </c>
      <c r="T139" t="str">
        <f>IF(S139 = "", " ", LOOKUP(S139,Models!$A$4:$A$99,Models!$B$4:$B$99))</f>
        <v xml:space="preserve"> </v>
      </c>
      <c r="U139" t="str">
        <f>Beds!C170</f>
        <v/>
      </c>
      <c r="W139">
        <f t="shared" si="2"/>
        <v>0</v>
      </c>
      <c r="X139" s="14">
        <f>IF($T139=Models!$E$6,IF($U139&lt;1,LOOKUP($A$3,Models!$D$7:$D$9,Models!$F$7:$F$9),IF(AND($U139&gt;=1,$U139&lt;=3),LOOKUP($A$3,Models!$D$7:$D$9,Models!$G$7:$G$9),IF(AND($U139&gt;=4,$U139&lt;=6),LOOKUP($A$3,Models!$D$7:$D$9,Models!$H$7:$H$9), IF(AND($U139&gt;=7,$U139&lt;=10),LOOKUP($A$3,Models!$D$7:$D$9,Models!$I$7:$I$9), IF($U139 &gt; 10,LOOKUP($A$3,Models!$D$7:$D$9,Models!$J$7:$J$9), 0))))), 0)</f>
        <v>0</v>
      </c>
      <c r="Y139" s="14">
        <f>IF($T139=Models!$E$11,IF($U139&lt;1,LOOKUP($A$3,Models!$D$7:$D$9,Models!$F$12:$F$14),IF(AND($U139&gt;=1,$U139&lt;=3),LOOKUP($A$3,Models!$D$7:$D$9,Models!$G$12:$G$14),IF(AND($U139&gt;=4,$U139&lt;=6),LOOKUP($A$3,Models!$D$7:$D$9,Models!$H$12:$H$14), IF(AND($U139&gt;=7,$U139&lt;=10),LOOKUP($A$3,Models!$D$7:$D$9,Models!$I$12:$I$14), IF($U139 &gt; 10,LOOKUP($A$3,Models!$D$7:$D$9,Models!$J$12:$J$14), 0))))), 0)</f>
        <v>0</v>
      </c>
      <c r="Z139" s="14">
        <f>IF($T139=Models!$E$16,IF($U139&lt;1,LOOKUP($A$3,Models!$D$7:$D$9,Models!$F$17:$F$19),IF(AND($U139&gt;=1,$U139&lt;=3),LOOKUP($A$3,Models!$D$7:$D$9,Models!$G$17:$G$19),IF(AND($U139&gt;=4,$U139&lt;=6),LOOKUP($A$3,Models!$D$7:$D$9,Models!$H$17:$H$19), IF(AND($U139&gt;=7,$U139&lt;=10),LOOKUP($A$3,Models!$D$7:$D$9,Models!$I$17:$I$19), IF($U139 &gt; 10,LOOKUP($A$3,Models!$D$7:$D$9,Models!$J$17:$J$19), 0))))), 0)</f>
        <v>0</v>
      </c>
      <c r="AA139" s="14">
        <f>IF($T139=Models!$E$21,IF($U139&lt;1,LOOKUP($A$3,Models!$D$7:$D$9,Models!$F$22:$F$24),IF(AND($U139&gt;=1,$U139&lt;=3),LOOKUP($A$3,Models!$D$7:$D$9,Models!$G$22:$G$24),IF(AND($U139&gt;=4,$U139&lt;=6),LOOKUP($A$3,Models!$D$7:$D$9,Models!$H$22:$H$24), IF(AND($U139&gt;=7,$U139&lt;=10),LOOKUP($A$3,Models!$D$7:$D$9,Models!$I$22:$I$24), IF($U139 &gt; 10,LOOKUP($A$3,Models!$D$7:$D$9,Models!$J$22:$J$24), 0))))), 0)</f>
        <v>0</v>
      </c>
      <c r="AB139" s="14">
        <f>IF($T139=Models!$E$26,IF($U139&lt;1,LOOKUP($A$3,Models!$D$7:$D$9,Models!$F$27:$F$29),IF(AND($U139&gt;=1,$U139&lt;=3),LOOKUP($A$3,Models!$D$7:$D$9,Models!$G$27:$G$29),IF(AND($U139&gt;=4,$U139&lt;=6),LOOKUP($A$3,Models!$D$7:$D$9,Models!$H$27:$H$29), IF(AND($U139&gt;=7,$U139&lt;=10),LOOKUP($A$3,Models!$D$7:$D$9,Models!$I$27:$I$29), IF($U139 &gt; 10,LOOKUP($A$3,Models!$D$7:$D$9,Models!$J$27:$J$29), 0))))), 0)</f>
        <v>0</v>
      </c>
      <c r="AC139" s="14">
        <f>IF($T139=Models!$E$31,IF($U139&lt;1,LOOKUP($A$3,Models!$D$7:$D$9,Models!$F$32:$F$34),IF(AND($U139&gt;=1,$U139&lt;=3),LOOKUP($A$3,Models!$D$7:$D$9,Models!$G$32:$G$34),IF(AND($U139&gt;=4,$U139&lt;=6),LOOKUP($A$3,Models!$D$7:$D$9,Models!$H$32:$H$34), IF(AND($U139&gt;=7,$U139&lt;=10),LOOKUP($A$3,Models!$D$7:$D$9,Models!$I$32:$I$34), IF($U139 &gt; 10,LOOKUP($A$3,Models!$D$7:$D$9,Models!$J$32:$J$34), 0))))), 0)</f>
        <v>0</v>
      </c>
      <c r="AD139" s="14">
        <f>IF($T139=Models!$E$39,IF($U139&lt;1,LOOKUP($A$3,Models!$D$7:$D$9,Models!$F$40:$F$42),IF(AND($U139&gt;=1,$U139&lt;=4),LOOKUP($A$3,Models!$D$7:$D$9,Models!$G$40:$G$42),IF(AND($U139&gt;=5,$U139&lt;=7),LOOKUP($A$3,Models!$D$7:$D$9,Models!$H$40:$H$42), IF($U139 &gt; 7,LOOKUP($A$3,Models!$D$7:$D$9,Models!$I$40:$I$42), 0)))), 0)</f>
        <v>0</v>
      </c>
      <c r="AE139" s="14">
        <f>IF($T139=Models!$E$44,IF($U139&lt;1,LOOKUP($A$3,Models!$D$7:$D$9,Models!$F$45:$F$47),IF(AND($U139&gt;=1,$U139&lt;=4),LOOKUP($A$3,Models!$D$7:$D$9,Models!$G$45:$G$47),IF(AND($U139&gt;=5,$U139&lt;=7),LOOKUP($A$3,Models!$D$7:$D$9,Models!$H$45:$H$47), IF($U139 &gt; 7,LOOKUP($A$3,Models!$D$7:$D$9,Models!$I$45:$I$47), 0)))), 0)</f>
        <v>0</v>
      </c>
      <c r="AF139" s="14">
        <f>IF($T139=Models!$E$49,IF($U139&lt;1,LOOKUP($A$3,Models!$D$7:$D$9,Models!$F$50:$F$52),IF(AND($U139&gt;=1,$U139&lt;=4),LOOKUP($A$3,Models!$D$7:$D$9,Models!$G$50:$G$52),IF(AND($U139&gt;=5,$U139&lt;=7),LOOKUP($A$3,Models!$D$7:$D$9,Models!$H$50:$H$52), IF($U139 &gt; 7,LOOKUP($A$3,Models!$D$7:$D$9,Models!$I$50:$I$52), 0)))), 0)</f>
        <v>0</v>
      </c>
      <c r="AG139" s="14">
        <f>IF($T139=Models!$E$54,IF($U139&lt;1,LOOKUP($A$3,Models!$D$7:$D$9,Models!$F$55:$F$57),IF(AND($U139&gt;=1,$U139&lt;=4),LOOKUP($A$3,Models!$D$7:$D$9,Models!$G$55:$G$57),IF(AND($U139&gt;=5,$U139&lt;=7),LOOKUP($A$3,Models!$D$7:$D$9,Models!$H$55:$H$57), IF($U139 &gt; 7,LOOKUP($A$3,Models!$D$7:$D$9,Models!$I$55:$I$57), 0)))), 0)</f>
        <v>0</v>
      </c>
      <c r="AH139" s="14">
        <f>IF($T139=Models!$E$59,IF($U139&lt;1,LOOKUP($A$3,Models!$D$7:$D$9,Models!$F$60:$F$62),IF(AND($U139&gt;=1,$U139&lt;=4),LOOKUP($A$3,Models!$D$7:$D$9,Models!$G$60:$G$62),IF(AND($U139&gt;=5,$U139&lt;=7),LOOKUP($A$3,Models!$D$7:$D$9,Models!$H$60:$H$62), IF($U139 &gt; 7,LOOKUP($A$3,Models!$D$7:$D$9,Models!$I$60:$I$62), 0)))), 0)</f>
        <v>0</v>
      </c>
    </row>
    <row r="140" spans="16:34">
      <c r="P140" s="6" t="e">
        <f ca="1">IF(LOOKUP(Beds!A173, Models!$A$4:$A$105, Models!$B$4:$B$105) = "QUEBEC 2", " ", IF(LOOKUP(Beds!A173, Models!$A$4:$A$105, Models!$B$4:$B$105) = "QUEBEC", " ", IF(Beds!B173 = 0, 0, YEAR(NOW())-IF(VALUE(LEFT(Beds!B173,2))&gt;80,CONCATENATE(19,LEFT(Beds!B173,2)),CONCATENATE(20,LEFT(Beds!B173,2))))))</f>
        <v>#N/A</v>
      </c>
      <c r="S140" s="7" t="str">
        <f>LEFT(Beds!A171,4)</f>
        <v/>
      </c>
      <c r="T140" t="str">
        <f>IF(S140 = "", " ", LOOKUP(S140,Models!$A$4:$A$99,Models!$B$4:$B$99))</f>
        <v xml:space="preserve"> </v>
      </c>
      <c r="U140" t="str">
        <f>Beds!C171</f>
        <v/>
      </c>
      <c r="W140">
        <f t="shared" si="2"/>
        <v>0</v>
      </c>
      <c r="X140" s="14">
        <f>IF($T140=Models!$E$6,IF($U140&lt;1,LOOKUP($A$3,Models!$D$7:$D$9,Models!$F$7:$F$9),IF(AND($U140&gt;=1,$U140&lt;=3),LOOKUP($A$3,Models!$D$7:$D$9,Models!$G$7:$G$9),IF(AND($U140&gt;=4,$U140&lt;=6),LOOKUP($A$3,Models!$D$7:$D$9,Models!$H$7:$H$9), IF(AND($U140&gt;=7,$U140&lt;=10),LOOKUP($A$3,Models!$D$7:$D$9,Models!$I$7:$I$9), IF($U140 &gt; 10,LOOKUP($A$3,Models!$D$7:$D$9,Models!$J$7:$J$9), 0))))), 0)</f>
        <v>0</v>
      </c>
      <c r="Y140" s="14">
        <f>IF($T140=Models!$E$11,IF($U140&lt;1,LOOKUP($A$3,Models!$D$7:$D$9,Models!$F$12:$F$14),IF(AND($U140&gt;=1,$U140&lt;=3),LOOKUP($A$3,Models!$D$7:$D$9,Models!$G$12:$G$14),IF(AND($U140&gt;=4,$U140&lt;=6),LOOKUP($A$3,Models!$D$7:$D$9,Models!$H$12:$H$14), IF(AND($U140&gt;=7,$U140&lt;=10),LOOKUP($A$3,Models!$D$7:$D$9,Models!$I$12:$I$14), IF($U140 &gt; 10,LOOKUP($A$3,Models!$D$7:$D$9,Models!$J$12:$J$14), 0))))), 0)</f>
        <v>0</v>
      </c>
      <c r="Z140" s="14">
        <f>IF($T140=Models!$E$16,IF($U140&lt;1,LOOKUP($A$3,Models!$D$7:$D$9,Models!$F$17:$F$19),IF(AND($U140&gt;=1,$U140&lt;=3),LOOKUP($A$3,Models!$D$7:$D$9,Models!$G$17:$G$19),IF(AND($U140&gt;=4,$U140&lt;=6),LOOKUP($A$3,Models!$D$7:$D$9,Models!$H$17:$H$19), IF(AND($U140&gt;=7,$U140&lt;=10),LOOKUP($A$3,Models!$D$7:$D$9,Models!$I$17:$I$19), IF($U140 &gt; 10,LOOKUP($A$3,Models!$D$7:$D$9,Models!$J$17:$J$19), 0))))), 0)</f>
        <v>0</v>
      </c>
      <c r="AA140" s="14">
        <f>IF($T140=Models!$E$21,IF($U140&lt;1,LOOKUP($A$3,Models!$D$7:$D$9,Models!$F$22:$F$24),IF(AND($U140&gt;=1,$U140&lt;=3),LOOKUP($A$3,Models!$D$7:$D$9,Models!$G$22:$G$24),IF(AND($U140&gt;=4,$U140&lt;=6),LOOKUP($A$3,Models!$D$7:$D$9,Models!$H$22:$H$24), IF(AND($U140&gt;=7,$U140&lt;=10),LOOKUP($A$3,Models!$D$7:$D$9,Models!$I$22:$I$24), IF($U140 &gt; 10,LOOKUP($A$3,Models!$D$7:$D$9,Models!$J$22:$J$24), 0))))), 0)</f>
        <v>0</v>
      </c>
      <c r="AB140" s="14">
        <f>IF($T140=Models!$E$26,IF($U140&lt;1,LOOKUP($A$3,Models!$D$7:$D$9,Models!$F$27:$F$29),IF(AND($U140&gt;=1,$U140&lt;=3),LOOKUP($A$3,Models!$D$7:$D$9,Models!$G$27:$G$29),IF(AND($U140&gt;=4,$U140&lt;=6),LOOKUP($A$3,Models!$D$7:$D$9,Models!$H$27:$H$29), IF(AND($U140&gt;=7,$U140&lt;=10),LOOKUP($A$3,Models!$D$7:$D$9,Models!$I$27:$I$29), IF($U140 &gt; 10,LOOKUP($A$3,Models!$D$7:$D$9,Models!$J$27:$J$29), 0))))), 0)</f>
        <v>0</v>
      </c>
      <c r="AC140" s="14">
        <f>IF($T140=Models!$E$31,IF($U140&lt;1,LOOKUP($A$3,Models!$D$7:$D$9,Models!$F$32:$F$34),IF(AND($U140&gt;=1,$U140&lt;=3),LOOKUP($A$3,Models!$D$7:$D$9,Models!$G$32:$G$34),IF(AND($U140&gt;=4,$U140&lt;=6),LOOKUP($A$3,Models!$D$7:$D$9,Models!$H$32:$H$34), IF(AND($U140&gt;=7,$U140&lt;=10),LOOKUP($A$3,Models!$D$7:$D$9,Models!$I$32:$I$34), IF($U140 &gt; 10,LOOKUP($A$3,Models!$D$7:$D$9,Models!$J$32:$J$34), 0))))), 0)</f>
        <v>0</v>
      </c>
      <c r="AD140" s="14">
        <f>IF($T140=Models!$E$39,IF($U140&lt;1,LOOKUP($A$3,Models!$D$7:$D$9,Models!$F$40:$F$42),IF(AND($U140&gt;=1,$U140&lt;=4),LOOKUP($A$3,Models!$D$7:$D$9,Models!$G$40:$G$42),IF(AND($U140&gt;=5,$U140&lt;=7),LOOKUP($A$3,Models!$D$7:$D$9,Models!$H$40:$H$42), IF($U140 &gt; 7,LOOKUP($A$3,Models!$D$7:$D$9,Models!$I$40:$I$42), 0)))), 0)</f>
        <v>0</v>
      </c>
      <c r="AE140" s="14">
        <f>IF($T140=Models!$E$44,IF($U140&lt;1,LOOKUP($A$3,Models!$D$7:$D$9,Models!$F$45:$F$47),IF(AND($U140&gt;=1,$U140&lt;=4),LOOKUP($A$3,Models!$D$7:$D$9,Models!$G$45:$G$47),IF(AND($U140&gt;=5,$U140&lt;=7),LOOKUP($A$3,Models!$D$7:$D$9,Models!$H$45:$H$47), IF($U140 &gt; 7,LOOKUP($A$3,Models!$D$7:$D$9,Models!$I$45:$I$47), 0)))), 0)</f>
        <v>0</v>
      </c>
      <c r="AF140" s="14">
        <f>IF($T140=Models!$E$49,IF($U140&lt;1,LOOKUP($A$3,Models!$D$7:$D$9,Models!$F$50:$F$52),IF(AND($U140&gt;=1,$U140&lt;=4),LOOKUP($A$3,Models!$D$7:$D$9,Models!$G$50:$G$52),IF(AND($U140&gt;=5,$U140&lt;=7),LOOKUP($A$3,Models!$D$7:$D$9,Models!$H$50:$H$52), IF($U140 &gt; 7,LOOKUP($A$3,Models!$D$7:$D$9,Models!$I$50:$I$52), 0)))), 0)</f>
        <v>0</v>
      </c>
      <c r="AG140" s="14">
        <f>IF($T140=Models!$E$54,IF($U140&lt;1,LOOKUP($A$3,Models!$D$7:$D$9,Models!$F$55:$F$57),IF(AND($U140&gt;=1,$U140&lt;=4),LOOKUP($A$3,Models!$D$7:$D$9,Models!$G$55:$G$57),IF(AND($U140&gt;=5,$U140&lt;=7),LOOKUP($A$3,Models!$D$7:$D$9,Models!$H$55:$H$57), IF($U140 &gt; 7,LOOKUP($A$3,Models!$D$7:$D$9,Models!$I$55:$I$57), 0)))), 0)</f>
        <v>0</v>
      </c>
      <c r="AH140" s="14">
        <f>IF($T140=Models!$E$59,IF($U140&lt;1,LOOKUP($A$3,Models!$D$7:$D$9,Models!$F$60:$F$62),IF(AND($U140&gt;=1,$U140&lt;=4),LOOKUP($A$3,Models!$D$7:$D$9,Models!$G$60:$G$62),IF(AND($U140&gt;=5,$U140&lt;=7),LOOKUP($A$3,Models!$D$7:$D$9,Models!$H$60:$H$62), IF($U140 &gt; 7,LOOKUP($A$3,Models!$D$7:$D$9,Models!$I$60:$I$62), 0)))), 0)</f>
        <v>0</v>
      </c>
    </row>
    <row r="141" spans="16:34">
      <c r="P141" s="6" t="e">
        <f ca="1">IF(LOOKUP(Beds!A174, Models!$A$4:$A$105, Models!$B$4:$B$105) = "QUEBEC 2", " ", IF(LOOKUP(Beds!A174, Models!$A$4:$A$105, Models!$B$4:$B$105) = "QUEBEC", " ", IF(Beds!B174 = 0, 0, YEAR(NOW())-IF(VALUE(LEFT(Beds!B174,2))&gt;80,CONCATENATE(19,LEFT(Beds!B174,2)),CONCATENATE(20,LEFT(Beds!B174,2))))))</f>
        <v>#N/A</v>
      </c>
      <c r="S141" s="7" t="str">
        <f>LEFT(Beds!A172,4)</f>
        <v/>
      </c>
      <c r="T141" t="str">
        <f>IF(S141 = "", " ", LOOKUP(S141,Models!$A$4:$A$99,Models!$B$4:$B$99))</f>
        <v xml:space="preserve"> </v>
      </c>
      <c r="U141" t="str">
        <f>Beds!C172</f>
        <v/>
      </c>
      <c r="W141">
        <f t="shared" si="2"/>
        <v>0</v>
      </c>
      <c r="X141" s="14">
        <f>IF($T141=Models!$E$6,IF($U141&lt;1,LOOKUP($A$3,Models!$D$7:$D$9,Models!$F$7:$F$9),IF(AND($U141&gt;=1,$U141&lt;=3),LOOKUP($A$3,Models!$D$7:$D$9,Models!$G$7:$G$9),IF(AND($U141&gt;=4,$U141&lt;=6),LOOKUP($A$3,Models!$D$7:$D$9,Models!$H$7:$H$9), IF(AND($U141&gt;=7,$U141&lt;=10),LOOKUP($A$3,Models!$D$7:$D$9,Models!$I$7:$I$9), IF($U141 &gt; 10,LOOKUP($A$3,Models!$D$7:$D$9,Models!$J$7:$J$9), 0))))), 0)</f>
        <v>0</v>
      </c>
      <c r="Y141" s="14">
        <f>IF($T141=Models!$E$11,IF($U141&lt;1,LOOKUP($A$3,Models!$D$7:$D$9,Models!$F$12:$F$14),IF(AND($U141&gt;=1,$U141&lt;=3),LOOKUP($A$3,Models!$D$7:$D$9,Models!$G$12:$G$14),IF(AND($U141&gt;=4,$U141&lt;=6),LOOKUP($A$3,Models!$D$7:$D$9,Models!$H$12:$H$14), IF(AND($U141&gt;=7,$U141&lt;=10),LOOKUP($A$3,Models!$D$7:$D$9,Models!$I$12:$I$14), IF($U141 &gt; 10,LOOKUP($A$3,Models!$D$7:$D$9,Models!$J$12:$J$14), 0))))), 0)</f>
        <v>0</v>
      </c>
      <c r="Z141" s="14">
        <f>IF($T141=Models!$E$16,IF($U141&lt;1,LOOKUP($A$3,Models!$D$7:$D$9,Models!$F$17:$F$19),IF(AND($U141&gt;=1,$U141&lt;=3),LOOKUP($A$3,Models!$D$7:$D$9,Models!$G$17:$G$19),IF(AND($U141&gt;=4,$U141&lt;=6),LOOKUP($A$3,Models!$D$7:$D$9,Models!$H$17:$H$19), IF(AND($U141&gt;=7,$U141&lt;=10),LOOKUP($A$3,Models!$D$7:$D$9,Models!$I$17:$I$19), IF($U141 &gt; 10,LOOKUP($A$3,Models!$D$7:$D$9,Models!$J$17:$J$19), 0))))), 0)</f>
        <v>0</v>
      </c>
      <c r="AA141" s="14">
        <f>IF($T141=Models!$E$21,IF($U141&lt;1,LOOKUP($A$3,Models!$D$7:$D$9,Models!$F$22:$F$24),IF(AND($U141&gt;=1,$U141&lt;=3),LOOKUP($A$3,Models!$D$7:$D$9,Models!$G$22:$G$24),IF(AND($U141&gt;=4,$U141&lt;=6),LOOKUP($A$3,Models!$D$7:$D$9,Models!$H$22:$H$24), IF(AND($U141&gt;=7,$U141&lt;=10),LOOKUP($A$3,Models!$D$7:$D$9,Models!$I$22:$I$24), IF($U141 &gt; 10,LOOKUP($A$3,Models!$D$7:$D$9,Models!$J$22:$J$24), 0))))), 0)</f>
        <v>0</v>
      </c>
      <c r="AB141" s="14">
        <f>IF($T141=Models!$E$26,IF($U141&lt;1,LOOKUP($A$3,Models!$D$7:$D$9,Models!$F$27:$F$29),IF(AND($U141&gt;=1,$U141&lt;=3),LOOKUP($A$3,Models!$D$7:$D$9,Models!$G$27:$G$29),IF(AND($U141&gt;=4,$U141&lt;=6),LOOKUP($A$3,Models!$D$7:$D$9,Models!$H$27:$H$29), IF(AND($U141&gt;=7,$U141&lt;=10),LOOKUP($A$3,Models!$D$7:$D$9,Models!$I$27:$I$29), IF($U141 &gt; 10,LOOKUP($A$3,Models!$D$7:$D$9,Models!$J$27:$J$29), 0))))), 0)</f>
        <v>0</v>
      </c>
      <c r="AC141" s="14">
        <f>IF($T141=Models!$E$31,IF($U141&lt;1,LOOKUP($A$3,Models!$D$7:$D$9,Models!$F$32:$F$34),IF(AND($U141&gt;=1,$U141&lt;=3),LOOKUP($A$3,Models!$D$7:$D$9,Models!$G$32:$G$34),IF(AND($U141&gt;=4,$U141&lt;=6),LOOKUP($A$3,Models!$D$7:$D$9,Models!$H$32:$H$34), IF(AND($U141&gt;=7,$U141&lt;=10),LOOKUP($A$3,Models!$D$7:$D$9,Models!$I$32:$I$34), IF($U141 &gt; 10,LOOKUP($A$3,Models!$D$7:$D$9,Models!$J$32:$J$34), 0))))), 0)</f>
        <v>0</v>
      </c>
      <c r="AD141" s="14">
        <f>IF($T141=Models!$E$39,IF($U141&lt;1,LOOKUP($A$3,Models!$D$7:$D$9,Models!$F$40:$F$42),IF(AND($U141&gt;=1,$U141&lt;=4),LOOKUP($A$3,Models!$D$7:$D$9,Models!$G$40:$G$42),IF(AND($U141&gt;=5,$U141&lt;=7),LOOKUP($A$3,Models!$D$7:$D$9,Models!$H$40:$H$42), IF($U141 &gt; 7,LOOKUP($A$3,Models!$D$7:$D$9,Models!$I$40:$I$42), 0)))), 0)</f>
        <v>0</v>
      </c>
      <c r="AE141" s="14">
        <f>IF($T141=Models!$E$44,IF($U141&lt;1,LOOKUP($A$3,Models!$D$7:$D$9,Models!$F$45:$F$47),IF(AND($U141&gt;=1,$U141&lt;=4),LOOKUP($A$3,Models!$D$7:$D$9,Models!$G$45:$G$47),IF(AND($U141&gt;=5,$U141&lt;=7),LOOKUP($A$3,Models!$D$7:$D$9,Models!$H$45:$H$47), IF($U141 &gt; 7,LOOKUP($A$3,Models!$D$7:$D$9,Models!$I$45:$I$47), 0)))), 0)</f>
        <v>0</v>
      </c>
      <c r="AF141" s="14">
        <f>IF($T141=Models!$E$49,IF($U141&lt;1,LOOKUP($A$3,Models!$D$7:$D$9,Models!$F$50:$F$52),IF(AND($U141&gt;=1,$U141&lt;=4),LOOKUP($A$3,Models!$D$7:$D$9,Models!$G$50:$G$52),IF(AND($U141&gt;=5,$U141&lt;=7),LOOKUP($A$3,Models!$D$7:$D$9,Models!$H$50:$H$52), IF($U141 &gt; 7,LOOKUP($A$3,Models!$D$7:$D$9,Models!$I$50:$I$52), 0)))), 0)</f>
        <v>0</v>
      </c>
      <c r="AG141" s="14">
        <f>IF($T141=Models!$E$54,IF($U141&lt;1,LOOKUP($A$3,Models!$D$7:$D$9,Models!$F$55:$F$57),IF(AND($U141&gt;=1,$U141&lt;=4),LOOKUP($A$3,Models!$D$7:$D$9,Models!$G$55:$G$57),IF(AND($U141&gt;=5,$U141&lt;=7),LOOKUP($A$3,Models!$D$7:$D$9,Models!$H$55:$H$57), IF($U141 &gt; 7,LOOKUP($A$3,Models!$D$7:$D$9,Models!$I$55:$I$57), 0)))), 0)</f>
        <v>0</v>
      </c>
      <c r="AH141" s="14">
        <f>IF($T141=Models!$E$59,IF($U141&lt;1,LOOKUP($A$3,Models!$D$7:$D$9,Models!$F$60:$F$62),IF(AND($U141&gt;=1,$U141&lt;=4),LOOKUP($A$3,Models!$D$7:$D$9,Models!$G$60:$G$62),IF(AND($U141&gt;=5,$U141&lt;=7),LOOKUP($A$3,Models!$D$7:$D$9,Models!$H$60:$H$62), IF($U141 &gt; 7,LOOKUP($A$3,Models!$D$7:$D$9,Models!$I$60:$I$62), 0)))), 0)</f>
        <v>0</v>
      </c>
    </row>
    <row r="142" spans="16:34">
      <c r="P142" s="6" t="e">
        <f ca="1">IF(LOOKUP(Beds!A175, Models!$A$4:$A$105, Models!$B$4:$B$105) = "QUEBEC 2", " ", IF(LOOKUP(Beds!A175, Models!$A$4:$A$105, Models!$B$4:$B$105) = "QUEBEC", " ", IF(Beds!B175 = 0, 0, YEAR(NOW())-IF(VALUE(LEFT(Beds!B175,2))&gt;80,CONCATENATE(19,LEFT(Beds!B175,2)),CONCATENATE(20,LEFT(Beds!B175,2))))))</f>
        <v>#N/A</v>
      </c>
      <c r="S142" s="7" t="str">
        <f>LEFT(Beds!A173,4)</f>
        <v/>
      </c>
      <c r="T142" t="str">
        <f>IF(S142 = "", " ", LOOKUP(S142,Models!$A$4:$A$99,Models!$B$4:$B$99))</f>
        <v xml:space="preserve"> </v>
      </c>
      <c r="U142" t="str">
        <f>Beds!C173</f>
        <v/>
      </c>
      <c r="W142">
        <f t="shared" si="2"/>
        <v>0</v>
      </c>
      <c r="X142" s="14">
        <f>IF($T142=Models!$E$6,IF($U142&lt;1,LOOKUP($A$3,Models!$D$7:$D$9,Models!$F$7:$F$9),IF(AND($U142&gt;=1,$U142&lt;=3),LOOKUP($A$3,Models!$D$7:$D$9,Models!$G$7:$G$9),IF(AND($U142&gt;=4,$U142&lt;=6),LOOKUP($A$3,Models!$D$7:$D$9,Models!$H$7:$H$9), IF(AND($U142&gt;=7,$U142&lt;=10),LOOKUP($A$3,Models!$D$7:$D$9,Models!$I$7:$I$9), IF($U142 &gt; 10,LOOKUP($A$3,Models!$D$7:$D$9,Models!$J$7:$J$9), 0))))), 0)</f>
        <v>0</v>
      </c>
      <c r="Y142" s="14">
        <f>IF($T142=Models!$E$11,IF($U142&lt;1,LOOKUP($A$3,Models!$D$7:$D$9,Models!$F$12:$F$14),IF(AND($U142&gt;=1,$U142&lt;=3),LOOKUP($A$3,Models!$D$7:$D$9,Models!$G$12:$G$14),IF(AND($U142&gt;=4,$U142&lt;=6),LOOKUP($A$3,Models!$D$7:$D$9,Models!$H$12:$H$14), IF(AND($U142&gt;=7,$U142&lt;=10),LOOKUP($A$3,Models!$D$7:$D$9,Models!$I$12:$I$14), IF($U142 &gt; 10,LOOKUP($A$3,Models!$D$7:$D$9,Models!$J$12:$J$14), 0))))), 0)</f>
        <v>0</v>
      </c>
      <c r="Z142" s="14">
        <f>IF($T142=Models!$E$16,IF($U142&lt;1,LOOKUP($A$3,Models!$D$7:$D$9,Models!$F$17:$F$19),IF(AND($U142&gt;=1,$U142&lt;=3),LOOKUP($A$3,Models!$D$7:$D$9,Models!$G$17:$G$19),IF(AND($U142&gt;=4,$U142&lt;=6),LOOKUP($A$3,Models!$D$7:$D$9,Models!$H$17:$H$19), IF(AND($U142&gt;=7,$U142&lt;=10),LOOKUP($A$3,Models!$D$7:$D$9,Models!$I$17:$I$19), IF($U142 &gt; 10,LOOKUP($A$3,Models!$D$7:$D$9,Models!$J$17:$J$19), 0))))), 0)</f>
        <v>0</v>
      </c>
      <c r="AA142" s="14">
        <f>IF($T142=Models!$E$21,IF($U142&lt;1,LOOKUP($A$3,Models!$D$7:$D$9,Models!$F$22:$F$24),IF(AND($U142&gt;=1,$U142&lt;=3),LOOKUP($A$3,Models!$D$7:$D$9,Models!$G$22:$G$24),IF(AND($U142&gt;=4,$U142&lt;=6),LOOKUP($A$3,Models!$D$7:$D$9,Models!$H$22:$H$24), IF(AND($U142&gt;=7,$U142&lt;=10),LOOKUP($A$3,Models!$D$7:$D$9,Models!$I$22:$I$24), IF($U142 &gt; 10,LOOKUP($A$3,Models!$D$7:$D$9,Models!$J$22:$J$24), 0))))), 0)</f>
        <v>0</v>
      </c>
      <c r="AB142" s="14">
        <f>IF($T142=Models!$E$26,IF($U142&lt;1,LOOKUP($A$3,Models!$D$7:$D$9,Models!$F$27:$F$29),IF(AND($U142&gt;=1,$U142&lt;=3),LOOKUP($A$3,Models!$D$7:$D$9,Models!$G$27:$G$29),IF(AND($U142&gt;=4,$U142&lt;=6),LOOKUP($A$3,Models!$D$7:$D$9,Models!$H$27:$H$29), IF(AND($U142&gt;=7,$U142&lt;=10),LOOKUP($A$3,Models!$D$7:$D$9,Models!$I$27:$I$29), IF($U142 &gt; 10,LOOKUP($A$3,Models!$D$7:$D$9,Models!$J$27:$J$29), 0))))), 0)</f>
        <v>0</v>
      </c>
      <c r="AC142" s="14">
        <f>IF($T142=Models!$E$31,IF($U142&lt;1,LOOKUP($A$3,Models!$D$7:$D$9,Models!$F$32:$F$34),IF(AND($U142&gt;=1,$U142&lt;=3),LOOKUP($A$3,Models!$D$7:$D$9,Models!$G$32:$G$34),IF(AND($U142&gt;=4,$U142&lt;=6),LOOKUP($A$3,Models!$D$7:$D$9,Models!$H$32:$H$34), IF(AND($U142&gt;=7,$U142&lt;=10),LOOKUP($A$3,Models!$D$7:$D$9,Models!$I$32:$I$34), IF($U142 &gt; 10,LOOKUP($A$3,Models!$D$7:$D$9,Models!$J$32:$J$34), 0))))), 0)</f>
        <v>0</v>
      </c>
      <c r="AD142" s="14">
        <f>IF($T142=Models!$E$39,IF($U142&lt;1,LOOKUP($A$3,Models!$D$7:$D$9,Models!$F$40:$F$42),IF(AND($U142&gt;=1,$U142&lt;=4),LOOKUP($A$3,Models!$D$7:$D$9,Models!$G$40:$G$42),IF(AND($U142&gt;=5,$U142&lt;=7),LOOKUP($A$3,Models!$D$7:$D$9,Models!$H$40:$H$42), IF($U142 &gt; 7,LOOKUP($A$3,Models!$D$7:$D$9,Models!$I$40:$I$42), 0)))), 0)</f>
        <v>0</v>
      </c>
      <c r="AE142" s="14">
        <f>IF($T142=Models!$E$44,IF($U142&lt;1,LOOKUP($A$3,Models!$D$7:$D$9,Models!$F$45:$F$47),IF(AND($U142&gt;=1,$U142&lt;=4),LOOKUP($A$3,Models!$D$7:$D$9,Models!$G$45:$G$47),IF(AND($U142&gt;=5,$U142&lt;=7),LOOKUP($A$3,Models!$D$7:$D$9,Models!$H$45:$H$47), IF($U142 &gt; 7,LOOKUP($A$3,Models!$D$7:$D$9,Models!$I$45:$I$47), 0)))), 0)</f>
        <v>0</v>
      </c>
      <c r="AF142" s="14">
        <f>IF($T142=Models!$E$49,IF($U142&lt;1,LOOKUP($A$3,Models!$D$7:$D$9,Models!$F$50:$F$52),IF(AND($U142&gt;=1,$U142&lt;=4),LOOKUP($A$3,Models!$D$7:$D$9,Models!$G$50:$G$52),IF(AND($U142&gt;=5,$U142&lt;=7),LOOKUP($A$3,Models!$D$7:$D$9,Models!$H$50:$H$52), IF($U142 &gt; 7,LOOKUP($A$3,Models!$D$7:$D$9,Models!$I$50:$I$52), 0)))), 0)</f>
        <v>0</v>
      </c>
      <c r="AG142" s="14">
        <f>IF($T142=Models!$E$54,IF($U142&lt;1,LOOKUP($A$3,Models!$D$7:$D$9,Models!$F$55:$F$57),IF(AND($U142&gt;=1,$U142&lt;=4),LOOKUP($A$3,Models!$D$7:$D$9,Models!$G$55:$G$57),IF(AND($U142&gt;=5,$U142&lt;=7),LOOKUP($A$3,Models!$D$7:$D$9,Models!$H$55:$H$57), IF($U142 &gt; 7,LOOKUP($A$3,Models!$D$7:$D$9,Models!$I$55:$I$57), 0)))), 0)</f>
        <v>0</v>
      </c>
      <c r="AH142" s="14">
        <f>IF($T142=Models!$E$59,IF($U142&lt;1,LOOKUP($A$3,Models!$D$7:$D$9,Models!$F$60:$F$62),IF(AND($U142&gt;=1,$U142&lt;=4),LOOKUP($A$3,Models!$D$7:$D$9,Models!$G$60:$G$62),IF(AND($U142&gt;=5,$U142&lt;=7),LOOKUP($A$3,Models!$D$7:$D$9,Models!$H$60:$H$62), IF($U142 &gt; 7,LOOKUP($A$3,Models!$D$7:$D$9,Models!$I$60:$I$62), 0)))), 0)</f>
        <v>0</v>
      </c>
    </row>
    <row r="143" spans="16:34">
      <c r="P143" s="6" t="e">
        <f ca="1">IF(LOOKUP(Beds!A176, Models!$A$4:$A$105, Models!$B$4:$B$105) = "QUEBEC 2", " ", IF(LOOKUP(Beds!A176, Models!$A$4:$A$105, Models!$B$4:$B$105) = "QUEBEC", " ", IF(Beds!B176 = 0, 0, YEAR(NOW())-IF(VALUE(LEFT(Beds!B176,2))&gt;80,CONCATENATE(19,LEFT(Beds!B176,2)),CONCATENATE(20,LEFT(Beds!B176,2))))))</f>
        <v>#N/A</v>
      </c>
      <c r="S143" s="7" t="str">
        <f>LEFT(Beds!A174,4)</f>
        <v/>
      </c>
      <c r="T143" t="str">
        <f>IF(S143 = "", " ", LOOKUP(S143,Models!$A$4:$A$99,Models!$B$4:$B$99))</f>
        <v xml:space="preserve"> </v>
      </c>
      <c r="U143" t="str">
        <f>Beds!C174</f>
        <v/>
      </c>
      <c r="W143">
        <f t="shared" si="2"/>
        <v>0</v>
      </c>
      <c r="X143" s="14">
        <f>IF($T143=Models!$E$6,IF($U143&lt;1,LOOKUP($A$3,Models!$D$7:$D$9,Models!$F$7:$F$9),IF(AND($U143&gt;=1,$U143&lt;=3),LOOKUP($A$3,Models!$D$7:$D$9,Models!$G$7:$G$9),IF(AND($U143&gt;=4,$U143&lt;=6),LOOKUP($A$3,Models!$D$7:$D$9,Models!$H$7:$H$9), IF(AND($U143&gt;=7,$U143&lt;=10),LOOKUP($A$3,Models!$D$7:$D$9,Models!$I$7:$I$9), IF($U143 &gt; 10,LOOKUP($A$3,Models!$D$7:$D$9,Models!$J$7:$J$9), 0))))), 0)</f>
        <v>0</v>
      </c>
      <c r="Y143" s="14">
        <f>IF($T143=Models!$E$11,IF($U143&lt;1,LOOKUP($A$3,Models!$D$7:$D$9,Models!$F$12:$F$14),IF(AND($U143&gt;=1,$U143&lt;=3),LOOKUP($A$3,Models!$D$7:$D$9,Models!$G$12:$G$14),IF(AND($U143&gt;=4,$U143&lt;=6),LOOKUP($A$3,Models!$D$7:$D$9,Models!$H$12:$H$14), IF(AND($U143&gt;=7,$U143&lt;=10),LOOKUP($A$3,Models!$D$7:$D$9,Models!$I$12:$I$14), IF($U143 &gt; 10,LOOKUP($A$3,Models!$D$7:$D$9,Models!$J$12:$J$14), 0))))), 0)</f>
        <v>0</v>
      </c>
      <c r="Z143" s="14">
        <f>IF($T143=Models!$E$16,IF($U143&lt;1,LOOKUP($A$3,Models!$D$7:$D$9,Models!$F$17:$F$19),IF(AND($U143&gt;=1,$U143&lt;=3),LOOKUP($A$3,Models!$D$7:$D$9,Models!$G$17:$G$19),IF(AND($U143&gt;=4,$U143&lt;=6),LOOKUP($A$3,Models!$D$7:$D$9,Models!$H$17:$H$19), IF(AND($U143&gt;=7,$U143&lt;=10),LOOKUP($A$3,Models!$D$7:$D$9,Models!$I$17:$I$19), IF($U143 &gt; 10,LOOKUP($A$3,Models!$D$7:$D$9,Models!$J$17:$J$19), 0))))), 0)</f>
        <v>0</v>
      </c>
      <c r="AA143" s="14">
        <f>IF($T143=Models!$E$21,IF($U143&lt;1,LOOKUP($A$3,Models!$D$7:$D$9,Models!$F$22:$F$24),IF(AND($U143&gt;=1,$U143&lt;=3),LOOKUP($A$3,Models!$D$7:$D$9,Models!$G$22:$G$24),IF(AND($U143&gt;=4,$U143&lt;=6),LOOKUP($A$3,Models!$D$7:$D$9,Models!$H$22:$H$24), IF(AND($U143&gt;=7,$U143&lt;=10),LOOKUP($A$3,Models!$D$7:$D$9,Models!$I$22:$I$24), IF($U143 &gt; 10,LOOKUP($A$3,Models!$D$7:$D$9,Models!$J$22:$J$24), 0))))), 0)</f>
        <v>0</v>
      </c>
      <c r="AB143" s="14">
        <f>IF($T143=Models!$E$26,IF($U143&lt;1,LOOKUP($A$3,Models!$D$7:$D$9,Models!$F$27:$F$29),IF(AND($U143&gt;=1,$U143&lt;=3),LOOKUP($A$3,Models!$D$7:$D$9,Models!$G$27:$G$29),IF(AND($U143&gt;=4,$U143&lt;=6),LOOKUP($A$3,Models!$D$7:$D$9,Models!$H$27:$H$29), IF(AND($U143&gt;=7,$U143&lt;=10),LOOKUP($A$3,Models!$D$7:$D$9,Models!$I$27:$I$29), IF($U143 &gt; 10,LOOKUP($A$3,Models!$D$7:$D$9,Models!$J$27:$J$29), 0))))), 0)</f>
        <v>0</v>
      </c>
      <c r="AC143" s="14">
        <f>IF($T143=Models!$E$31,IF($U143&lt;1,LOOKUP($A$3,Models!$D$7:$D$9,Models!$F$32:$F$34),IF(AND($U143&gt;=1,$U143&lt;=3),LOOKUP($A$3,Models!$D$7:$D$9,Models!$G$32:$G$34),IF(AND($U143&gt;=4,$U143&lt;=6),LOOKUP($A$3,Models!$D$7:$D$9,Models!$H$32:$H$34), IF(AND($U143&gt;=7,$U143&lt;=10),LOOKUP($A$3,Models!$D$7:$D$9,Models!$I$32:$I$34), IF($U143 &gt; 10,LOOKUP($A$3,Models!$D$7:$D$9,Models!$J$32:$J$34), 0))))), 0)</f>
        <v>0</v>
      </c>
      <c r="AD143" s="14">
        <f>IF($T143=Models!$E$39,IF($U143&lt;1,LOOKUP($A$3,Models!$D$7:$D$9,Models!$F$40:$F$42),IF(AND($U143&gt;=1,$U143&lt;=4),LOOKUP($A$3,Models!$D$7:$D$9,Models!$G$40:$G$42),IF(AND($U143&gt;=5,$U143&lt;=7),LOOKUP($A$3,Models!$D$7:$D$9,Models!$H$40:$H$42), IF($U143 &gt; 7,LOOKUP($A$3,Models!$D$7:$D$9,Models!$I$40:$I$42), 0)))), 0)</f>
        <v>0</v>
      </c>
      <c r="AE143" s="14">
        <f>IF($T143=Models!$E$44,IF($U143&lt;1,LOOKUP($A$3,Models!$D$7:$D$9,Models!$F$45:$F$47),IF(AND($U143&gt;=1,$U143&lt;=4),LOOKUP($A$3,Models!$D$7:$D$9,Models!$G$45:$G$47),IF(AND($U143&gt;=5,$U143&lt;=7),LOOKUP($A$3,Models!$D$7:$D$9,Models!$H$45:$H$47), IF($U143 &gt; 7,LOOKUP($A$3,Models!$D$7:$D$9,Models!$I$45:$I$47), 0)))), 0)</f>
        <v>0</v>
      </c>
      <c r="AF143" s="14">
        <f>IF($T143=Models!$E$49,IF($U143&lt;1,LOOKUP($A$3,Models!$D$7:$D$9,Models!$F$50:$F$52),IF(AND($U143&gt;=1,$U143&lt;=4),LOOKUP($A$3,Models!$D$7:$D$9,Models!$G$50:$G$52),IF(AND($U143&gt;=5,$U143&lt;=7),LOOKUP($A$3,Models!$D$7:$D$9,Models!$H$50:$H$52), IF($U143 &gt; 7,LOOKUP($A$3,Models!$D$7:$D$9,Models!$I$50:$I$52), 0)))), 0)</f>
        <v>0</v>
      </c>
      <c r="AG143" s="14">
        <f>IF($T143=Models!$E$54,IF($U143&lt;1,LOOKUP($A$3,Models!$D$7:$D$9,Models!$F$55:$F$57),IF(AND($U143&gt;=1,$U143&lt;=4),LOOKUP($A$3,Models!$D$7:$D$9,Models!$G$55:$G$57),IF(AND($U143&gt;=5,$U143&lt;=7),LOOKUP($A$3,Models!$D$7:$D$9,Models!$H$55:$H$57), IF($U143 &gt; 7,LOOKUP($A$3,Models!$D$7:$D$9,Models!$I$55:$I$57), 0)))), 0)</f>
        <v>0</v>
      </c>
      <c r="AH143" s="14">
        <f>IF($T143=Models!$E$59,IF($U143&lt;1,LOOKUP($A$3,Models!$D$7:$D$9,Models!$F$60:$F$62),IF(AND($U143&gt;=1,$U143&lt;=4),LOOKUP($A$3,Models!$D$7:$D$9,Models!$G$60:$G$62),IF(AND($U143&gt;=5,$U143&lt;=7),LOOKUP($A$3,Models!$D$7:$D$9,Models!$H$60:$H$62), IF($U143 &gt; 7,LOOKUP($A$3,Models!$D$7:$D$9,Models!$I$60:$I$62), 0)))), 0)</f>
        <v>0</v>
      </c>
    </row>
    <row r="144" spans="16:34">
      <c r="P144" s="6" t="e">
        <f ca="1">IF(LOOKUP(Beds!A177, Models!$A$4:$A$105, Models!$B$4:$B$105) = "QUEBEC 2", " ", IF(LOOKUP(Beds!A177, Models!$A$4:$A$105, Models!$B$4:$B$105) = "QUEBEC", " ", IF(Beds!B177 = 0, 0, YEAR(NOW())-IF(VALUE(LEFT(Beds!B177,2))&gt;80,CONCATENATE(19,LEFT(Beds!B177,2)),CONCATENATE(20,LEFT(Beds!B177,2))))))</f>
        <v>#N/A</v>
      </c>
      <c r="S144" s="7" t="str">
        <f>LEFT(Beds!A175,4)</f>
        <v/>
      </c>
      <c r="T144" t="str">
        <f>IF(S144 = "", " ", LOOKUP(S144,Models!$A$4:$A$99,Models!$B$4:$B$99))</f>
        <v xml:space="preserve"> </v>
      </c>
      <c r="U144" t="str">
        <f>Beds!C175</f>
        <v/>
      </c>
      <c r="W144">
        <f t="shared" si="2"/>
        <v>0</v>
      </c>
      <c r="X144" s="14">
        <f>IF($T144=Models!$E$6,IF($U144&lt;1,LOOKUP($A$3,Models!$D$7:$D$9,Models!$F$7:$F$9),IF(AND($U144&gt;=1,$U144&lt;=3),LOOKUP($A$3,Models!$D$7:$D$9,Models!$G$7:$G$9),IF(AND($U144&gt;=4,$U144&lt;=6),LOOKUP($A$3,Models!$D$7:$D$9,Models!$H$7:$H$9), IF(AND($U144&gt;=7,$U144&lt;=10),LOOKUP($A$3,Models!$D$7:$D$9,Models!$I$7:$I$9), IF($U144 &gt; 10,LOOKUP($A$3,Models!$D$7:$D$9,Models!$J$7:$J$9), 0))))), 0)</f>
        <v>0</v>
      </c>
      <c r="Y144" s="14">
        <f>IF($T144=Models!$E$11,IF($U144&lt;1,LOOKUP($A$3,Models!$D$7:$D$9,Models!$F$12:$F$14),IF(AND($U144&gt;=1,$U144&lt;=3),LOOKUP($A$3,Models!$D$7:$D$9,Models!$G$12:$G$14),IF(AND($U144&gt;=4,$U144&lt;=6),LOOKUP($A$3,Models!$D$7:$D$9,Models!$H$12:$H$14), IF(AND($U144&gt;=7,$U144&lt;=10),LOOKUP($A$3,Models!$D$7:$D$9,Models!$I$12:$I$14), IF($U144 &gt; 10,LOOKUP($A$3,Models!$D$7:$D$9,Models!$J$12:$J$14), 0))))), 0)</f>
        <v>0</v>
      </c>
      <c r="Z144" s="14">
        <f>IF($T144=Models!$E$16,IF($U144&lt;1,LOOKUP($A$3,Models!$D$7:$D$9,Models!$F$17:$F$19),IF(AND($U144&gt;=1,$U144&lt;=3),LOOKUP($A$3,Models!$D$7:$D$9,Models!$G$17:$G$19),IF(AND($U144&gt;=4,$U144&lt;=6),LOOKUP($A$3,Models!$D$7:$D$9,Models!$H$17:$H$19), IF(AND($U144&gt;=7,$U144&lt;=10),LOOKUP($A$3,Models!$D$7:$D$9,Models!$I$17:$I$19), IF($U144 &gt; 10,LOOKUP($A$3,Models!$D$7:$D$9,Models!$J$17:$J$19), 0))))), 0)</f>
        <v>0</v>
      </c>
      <c r="AA144" s="14">
        <f>IF($T144=Models!$E$21,IF($U144&lt;1,LOOKUP($A$3,Models!$D$7:$D$9,Models!$F$22:$F$24),IF(AND($U144&gt;=1,$U144&lt;=3),LOOKUP($A$3,Models!$D$7:$D$9,Models!$G$22:$G$24),IF(AND($U144&gt;=4,$U144&lt;=6),LOOKUP($A$3,Models!$D$7:$D$9,Models!$H$22:$H$24), IF(AND($U144&gt;=7,$U144&lt;=10),LOOKUP($A$3,Models!$D$7:$D$9,Models!$I$22:$I$24), IF($U144 &gt; 10,LOOKUP($A$3,Models!$D$7:$D$9,Models!$J$22:$J$24), 0))))), 0)</f>
        <v>0</v>
      </c>
      <c r="AB144" s="14">
        <f>IF($T144=Models!$E$26,IF($U144&lt;1,LOOKUP($A$3,Models!$D$7:$D$9,Models!$F$27:$F$29),IF(AND($U144&gt;=1,$U144&lt;=3),LOOKUP($A$3,Models!$D$7:$D$9,Models!$G$27:$G$29),IF(AND($U144&gt;=4,$U144&lt;=6),LOOKUP($A$3,Models!$D$7:$D$9,Models!$H$27:$H$29), IF(AND($U144&gt;=7,$U144&lt;=10),LOOKUP($A$3,Models!$D$7:$D$9,Models!$I$27:$I$29), IF($U144 &gt; 10,LOOKUP($A$3,Models!$D$7:$D$9,Models!$J$27:$J$29), 0))))), 0)</f>
        <v>0</v>
      </c>
      <c r="AC144" s="14">
        <f>IF($T144=Models!$E$31,IF($U144&lt;1,LOOKUP($A$3,Models!$D$7:$D$9,Models!$F$32:$F$34),IF(AND($U144&gt;=1,$U144&lt;=3),LOOKUP($A$3,Models!$D$7:$D$9,Models!$G$32:$G$34),IF(AND($U144&gt;=4,$U144&lt;=6),LOOKUP($A$3,Models!$D$7:$D$9,Models!$H$32:$H$34), IF(AND($U144&gt;=7,$U144&lt;=10),LOOKUP($A$3,Models!$D$7:$D$9,Models!$I$32:$I$34), IF($U144 &gt; 10,LOOKUP($A$3,Models!$D$7:$D$9,Models!$J$32:$J$34), 0))))), 0)</f>
        <v>0</v>
      </c>
      <c r="AD144" s="14">
        <f>IF($T144=Models!$E$39,IF($U144&lt;1,LOOKUP($A$3,Models!$D$7:$D$9,Models!$F$40:$F$42),IF(AND($U144&gt;=1,$U144&lt;=4),LOOKUP($A$3,Models!$D$7:$D$9,Models!$G$40:$G$42),IF(AND($U144&gt;=5,$U144&lt;=7),LOOKUP($A$3,Models!$D$7:$D$9,Models!$H$40:$H$42), IF($U144 &gt; 7,LOOKUP($A$3,Models!$D$7:$D$9,Models!$I$40:$I$42), 0)))), 0)</f>
        <v>0</v>
      </c>
      <c r="AE144" s="14">
        <f>IF($T144=Models!$E$44,IF($U144&lt;1,LOOKUP($A$3,Models!$D$7:$D$9,Models!$F$45:$F$47),IF(AND($U144&gt;=1,$U144&lt;=4),LOOKUP($A$3,Models!$D$7:$D$9,Models!$G$45:$G$47),IF(AND($U144&gt;=5,$U144&lt;=7),LOOKUP($A$3,Models!$D$7:$D$9,Models!$H$45:$H$47), IF($U144 &gt; 7,LOOKUP($A$3,Models!$D$7:$D$9,Models!$I$45:$I$47), 0)))), 0)</f>
        <v>0</v>
      </c>
      <c r="AF144" s="14">
        <f>IF($T144=Models!$E$49,IF($U144&lt;1,LOOKUP($A$3,Models!$D$7:$D$9,Models!$F$50:$F$52),IF(AND($U144&gt;=1,$U144&lt;=4),LOOKUP($A$3,Models!$D$7:$D$9,Models!$G$50:$G$52),IF(AND($U144&gt;=5,$U144&lt;=7),LOOKUP($A$3,Models!$D$7:$D$9,Models!$H$50:$H$52), IF($U144 &gt; 7,LOOKUP($A$3,Models!$D$7:$D$9,Models!$I$50:$I$52), 0)))), 0)</f>
        <v>0</v>
      </c>
      <c r="AG144" s="14">
        <f>IF($T144=Models!$E$54,IF($U144&lt;1,LOOKUP($A$3,Models!$D$7:$D$9,Models!$F$55:$F$57),IF(AND($U144&gt;=1,$U144&lt;=4),LOOKUP($A$3,Models!$D$7:$D$9,Models!$G$55:$G$57),IF(AND($U144&gt;=5,$U144&lt;=7),LOOKUP($A$3,Models!$D$7:$D$9,Models!$H$55:$H$57), IF($U144 &gt; 7,LOOKUP($A$3,Models!$D$7:$D$9,Models!$I$55:$I$57), 0)))), 0)</f>
        <v>0</v>
      </c>
      <c r="AH144" s="14">
        <f>IF($T144=Models!$E$59,IF($U144&lt;1,LOOKUP($A$3,Models!$D$7:$D$9,Models!$F$60:$F$62),IF(AND($U144&gt;=1,$U144&lt;=4),LOOKUP($A$3,Models!$D$7:$D$9,Models!$G$60:$G$62),IF(AND($U144&gt;=5,$U144&lt;=7),LOOKUP($A$3,Models!$D$7:$D$9,Models!$H$60:$H$62), IF($U144 &gt; 7,LOOKUP($A$3,Models!$D$7:$D$9,Models!$I$60:$I$62), 0)))), 0)</f>
        <v>0</v>
      </c>
    </row>
    <row r="145" spans="16:34">
      <c r="P145" s="6" t="e">
        <f ca="1">IF(LOOKUP(Beds!A178, Models!$A$4:$A$105, Models!$B$4:$B$105) = "QUEBEC 2", " ", IF(LOOKUP(Beds!A178, Models!$A$4:$A$105, Models!$B$4:$B$105) = "QUEBEC", " ", IF(Beds!B178 = 0, 0, YEAR(NOW())-IF(VALUE(LEFT(Beds!B178,2))&gt;80,CONCATENATE(19,LEFT(Beds!B178,2)),CONCATENATE(20,LEFT(Beds!B178,2))))))</f>
        <v>#N/A</v>
      </c>
      <c r="S145" s="7" t="str">
        <f>LEFT(Beds!A176,4)</f>
        <v/>
      </c>
      <c r="T145" t="str">
        <f>IF(S145 = "", " ", LOOKUP(S145,Models!$A$4:$A$99,Models!$B$4:$B$99))</f>
        <v xml:space="preserve"> </v>
      </c>
      <c r="U145" t="str">
        <f>Beds!C176</f>
        <v/>
      </c>
      <c r="W145">
        <f t="shared" si="2"/>
        <v>0</v>
      </c>
      <c r="X145" s="14">
        <f>IF($T145=Models!$E$6,IF($U145&lt;1,LOOKUP($A$3,Models!$D$7:$D$9,Models!$F$7:$F$9),IF(AND($U145&gt;=1,$U145&lt;=3),LOOKUP($A$3,Models!$D$7:$D$9,Models!$G$7:$G$9),IF(AND($U145&gt;=4,$U145&lt;=6),LOOKUP($A$3,Models!$D$7:$D$9,Models!$H$7:$H$9), IF(AND($U145&gt;=7,$U145&lt;=10),LOOKUP($A$3,Models!$D$7:$D$9,Models!$I$7:$I$9), IF($U145 &gt; 10,LOOKUP($A$3,Models!$D$7:$D$9,Models!$J$7:$J$9), 0))))), 0)</f>
        <v>0</v>
      </c>
      <c r="Y145" s="14">
        <f>IF($T145=Models!$E$11,IF($U145&lt;1,LOOKUP($A$3,Models!$D$7:$D$9,Models!$F$12:$F$14),IF(AND($U145&gt;=1,$U145&lt;=3),LOOKUP($A$3,Models!$D$7:$D$9,Models!$G$12:$G$14),IF(AND($U145&gt;=4,$U145&lt;=6),LOOKUP($A$3,Models!$D$7:$D$9,Models!$H$12:$H$14), IF(AND($U145&gt;=7,$U145&lt;=10),LOOKUP($A$3,Models!$D$7:$D$9,Models!$I$12:$I$14), IF($U145 &gt; 10,LOOKUP($A$3,Models!$D$7:$D$9,Models!$J$12:$J$14), 0))))), 0)</f>
        <v>0</v>
      </c>
      <c r="Z145" s="14">
        <f>IF($T145=Models!$E$16,IF($U145&lt;1,LOOKUP($A$3,Models!$D$7:$D$9,Models!$F$17:$F$19),IF(AND($U145&gt;=1,$U145&lt;=3),LOOKUP($A$3,Models!$D$7:$D$9,Models!$G$17:$G$19),IF(AND($U145&gt;=4,$U145&lt;=6),LOOKUP($A$3,Models!$D$7:$D$9,Models!$H$17:$H$19), IF(AND($U145&gt;=7,$U145&lt;=10),LOOKUP($A$3,Models!$D$7:$D$9,Models!$I$17:$I$19), IF($U145 &gt; 10,LOOKUP($A$3,Models!$D$7:$D$9,Models!$J$17:$J$19), 0))))), 0)</f>
        <v>0</v>
      </c>
      <c r="AA145" s="14">
        <f>IF($T145=Models!$E$21,IF($U145&lt;1,LOOKUP($A$3,Models!$D$7:$D$9,Models!$F$22:$F$24),IF(AND($U145&gt;=1,$U145&lt;=3),LOOKUP($A$3,Models!$D$7:$D$9,Models!$G$22:$G$24),IF(AND($U145&gt;=4,$U145&lt;=6),LOOKUP($A$3,Models!$D$7:$D$9,Models!$H$22:$H$24), IF(AND($U145&gt;=7,$U145&lt;=10),LOOKUP($A$3,Models!$D$7:$D$9,Models!$I$22:$I$24), IF($U145 &gt; 10,LOOKUP($A$3,Models!$D$7:$D$9,Models!$J$22:$J$24), 0))))), 0)</f>
        <v>0</v>
      </c>
      <c r="AB145" s="14">
        <f>IF($T145=Models!$E$26,IF($U145&lt;1,LOOKUP($A$3,Models!$D$7:$D$9,Models!$F$27:$F$29),IF(AND($U145&gt;=1,$U145&lt;=3),LOOKUP($A$3,Models!$D$7:$D$9,Models!$G$27:$G$29),IF(AND($U145&gt;=4,$U145&lt;=6),LOOKUP($A$3,Models!$D$7:$D$9,Models!$H$27:$H$29), IF(AND($U145&gt;=7,$U145&lt;=10),LOOKUP($A$3,Models!$D$7:$D$9,Models!$I$27:$I$29), IF($U145 &gt; 10,LOOKUP($A$3,Models!$D$7:$D$9,Models!$J$27:$J$29), 0))))), 0)</f>
        <v>0</v>
      </c>
      <c r="AC145" s="14">
        <f>IF($T145=Models!$E$31,IF($U145&lt;1,LOOKUP($A$3,Models!$D$7:$D$9,Models!$F$32:$F$34),IF(AND($U145&gt;=1,$U145&lt;=3),LOOKUP($A$3,Models!$D$7:$D$9,Models!$G$32:$G$34),IF(AND($U145&gt;=4,$U145&lt;=6),LOOKUP($A$3,Models!$D$7:$D$9,Models!$H$32:$H$34), IF(AND($U145&gt;=7,$U145&lt;=10),LOOKUP($A$3,Models!$D$7:$D$9,Models!$I$32:$I$34), IF($U145 &gt; 10,LOOKUP($A$3,Models!$D$7:$D$9,Models!$J$32:$J$34), 0))))), 0)</f>
        <v>0</v>
      </c>
      <c r="AD145" s="14">
        <f>IF($T145=Models!$E$39,IF($U145&lt;1,LOOKUP($A$3,Models!$D$7:$D$9,Models!$F$40:$F$42),IF(AND($U145&gt;=1,$U145&lt;=4),LOOKUP($A$3,Models!$D$7:$D$9,Models!$G$40:$G$42),IF(AND($U145&gt;=5,$U145&lt;=7),LOOKUP($A$3,Models!$D$7:$D$9,Models!$H$40:$H$42), IF($U145 &gt; 7,LOOKUP($A$3,Models!$D$7:$D$9,Models!$I$40:$I$42), 0)))), 0)</f>
        <v>0</v>
      </c>
      <c r="AE145" s="14">
        <f>IF($T145=Models!$E$44,IF($U145&lt;1,LOOKUP($A$3,Models!$D$7:$D$9,Models!$F$45:$F$47),IF(AND($U145&gt;=1,$U145&lt;=4),LOOKUP($A$3,Models!$D$7:$D$9,Models!$G$45:$G$47),IF(AND($U145&gt;=5,$U145&lt;=7),LOOKUP($A$3,Models!$D$7:$D$9,Models!$H$45:$H$47), IF($U145 &gt; 7,LOOKUP($A$3,Models!$D$7:$D$9,Models!$I$45:$I$47), 0)))), 0)</f>
        <v>0</v>
      </c>
      <c r="AF145" s="14">
        <f>IF($T145=Models!$E$49,IF($U145&lt;1,LOOKUP($A$3,Models!$D$7:$D$9,Models!$F$50:$F$52),IF(AND($U145&gt;=1,$U145&lt;=4),LOOKUP($A$3,Models!$D$7:$D$9,Models!$G$50:$G$52),IF(AND($U145&gt;=5,$U145&lt;=7),LOOKUP($A$3,Models!$D$7:$D$9,Models!$H$50:$H$52), IF($U145 &gt; 7,LOOKUP($A$3,Models!$D$7:$D$9,Models!$I$50:$I$52), 0)))), 0)</f>
        <v>0</v>
      </c>
      <c r="AG145" s="14">
        <f>IF($T145=Models!$E$54,IF($U145&lt;1,LOOKUP($A$3,Models!$D$7:$D$9,Models!$F$55:$F$57),IF(AND($U145&gt;=1,$U145&lt;=4),LOOKUP($A$3,Models!$D$7:$D$9,Models!$G$55:$G$57),IF(AND($U145&gt;=5,$U145&lt;=7),LOOKUP($A$3,Models!$D$7:$D$9,Models!$H$55:$H$57), IF($U145 &gt; 7,LOOKUP($A$3,Models!$D$7:$D$9,Models!$I$55:$I$57), 0)))), 0)</f>
        <v>0</v>
      </c>
      <c r="AH145" s="14">
        <f>IF($T145=Models!$E$59,IF($U145&lt;1,LOOKUP($A$3,Models!$D$7:$D$9,Models!$F$60:$F$62),IF(AND($U145&gt;=1,$U145&lt;=4),LOOKUP($A$3,Models!$D$7:$D$9,Models!$G$60:$G$62),IF(AND($U145&gt;=5,$U145&lt;=7),LOOKUP($A$3,Models!$D$7:$D$9,Models!$H$60:$H$62), IF($U145 &gt; 7,LOOKUP($A$3,Models!$D$7:$D$9,Models!$I$60:$I$62), 0)))), 0)</f>
        <v>0</v>
      </c>
    </row>
    <row r="146" spans="16:34">
      <c r="P146" s="6" t="e">
        <f ca="1">IF(LOOKUP(Beds!A179, Models!$A$4:$A$105, Models!$B$4:$B$105) = "QUEBEC 2", " ", IF(LOOKUP(Beds!A179, Models!$A$4:$A$105, Models!$B$4:$B$105) = "QUEBEC", " ", IF(Beds!B179 = 0, 0, YEAR(NOW())-IF(VALUE(LEFT(Beds!B179,2))&gt;80,CONCATENATE(19,LEFT(Beds!B179,2)),CONCATENATE(20,LEFT(Beds!B179,2))))))</f>
        <v>#N/A</v>
      </c>
      <c r="S146" s="7" t="str">
        <f>LEFT(Beds!A177,4)</f>
        <v/>
      </c>
      <c r="T146" t="str">
        <f>IF(S146 = "", " ", LOOKUP(S146,Models!$A$4:$A$99,Models!$B$4:$B$99))</f>
        <v xml:space="preserve"> </v>
      </c>
      <c r="U146" t="str">
        <f>Beds!C177</f>
        <v/>
      </c>
      <c r="W146">
        <f t="shared" si="2"/>
        <v>0</v>
      </c>
      <c r="X146" s="14">
        <f>IF($T146=Models!$E$6,IF($U146&lt;1,LOOKUP($A$3,Models!$D$7:$D$9,Models!$F$7:$F$9),IF(AND($U146&gt;=1,$U146&lt;=3),LOOKUP($A$3,Models!$D$7:$D$9,Models!$G$7:$G$9),IF(AND($U146&gt;=4,$U146&lt;=6),LOOKUP($A$3,Models!$D$7:$D$9,Models!$H$7:$H$9), IF(AND($U146&gt;=7,$U146&lt;=10),LOOKUP($A$3,Models!$D$7:$D$9,Models!$I$7:$I$9), IF($U146 &gt; 10,LOOKUP($A$3,Models!$D$7:$D$9,Models!$J$7:$J$9), 0))))), 0)</f>
        <v>0</v>
      </c>
      <c r="Y146" s="14">
        <f>IF($T146=Models!$E$11,IF($U146&lt;1,LOOKUP($A$3,Models!$D$7:$D$9,Models!$F$12:$F$14),IF(AND($U146&gt;=1,$U146&lt;=3),LOOKUP($A$3,Models!$D$7:$D$9,Models!$G$12:$G$14),IF(AND($U146&gt;=4,$U146&lt;=6),LOOKUP($A$3,Models!$D$7:$D$9,Models!$H$12:$H$14), IF(AND($U146&gt;=7,$U146&lt;=10),LOOKUP($A$3,Models!$D$7:$D$9,Models!$I$12:$I$14), IF($U146 &gt; 10,LOOKUP($A$3,Models!$D$7:$D$9,Models!$J$12:$J$14), 0))))), 0)</f>
        <v>0</v>
      </c>
      <c r="Z146" s="14">
        <f>IF($T146=Models!$E$16,IF($U146&lt;1,LOOKUP($A$3,Models!$D$7:$D$9,Models!$F$17:$F$19),IF(AND($U146&gt;=1,$U146&lt;=3),LOOKUP($A$3,Models!$D$7:$D$9,Models!$G$17:$G$19),IF(AND($U146&gt;=4,$U146&lt;=6),LOOKUP($A$3,Models!$D$7:$D$9,Models!$H$17:$H$19), IF(AND($U146&gt;=7,$U146&lt;=10),LOOKUP($A$3,Models!$D$7:$D$9,Models!$I$17:$I$19), IF($U146 &gt; 10,LOOKUP($A$3,Models!$D$7:$D$9,Models!$J$17:$J$19), 0))))), 0)</f>
        <v>0</v>
      </c>
      <c r="AA146" s="14">
        <f>IF($T146=Models!$E$21,IF($U146&lt;1,LOOKUP($A$3,Models!$D$7:$D$9,Models!$F$22:$F$24),IF(AND($U146&gt;=1,$U146&lt;=3),LOOKUP($A$3,Models!$D$7:$D$9,Models!$G$22:$G$24),IF(AND($U146&gt;=4,$U146&lt;=6),LOOKUP($A$3,Models!$D$7:$D$9,Models!$H$22:$H$24), IF(AND($U146&gt;=7,$U146&lt;=10),LOOKUP($A$3,Models!$D$7:$D$9,Models!$I$22:$I$24), IF($U146 &gt; 10,LOOKUP($A$3,Models!$D$7:$D$9,Models!$J$22:$J$24), 0))))), 0)</f>
        <v>0</v>
      </c>
      <c r="AB146" s="14">
        <f>IF($T146=Models!$E$26,IF($U146&lt;1,LOOKUP($A$3,Models!$D$7:$D$9,Models!$F$27:$F$29),IF(AND($U146&gt;=1,$U146&lt;=3),LOOKUP($A$3,Models!$D$7:$D$9,Models!$G$27:$G$29),IF(AND($U146&gt;=4,$U146&lt;=6),LOOKUP($A$3,Models!$D$7:$D$9,Models!$H$27:$H$29), IF(AND($U146&gt;=7,$U146&lt;=10),LOOKUP($A$3,Models!$D$7:$D$9,Models!$I$27:$I$29), IF($U146 &gt; 10,LOOKUP($A$3,Models!$D$7:$D$9,Models!$J$27:$J$29), 0))))), 0)</f>
        <v>0</v>
      </c>
      <c r="AC146" s="14">
        <f>IF($T146=Models!$E$31,IF($U146&lt;1,LOOKUP($A$3,Models!$D$7:$D$9,Models!$F$32:$F$34),IF(AND($U146&gt;=1,$U146&lt;=3),LOOKUP($A$3,Models!$D$7:$D$9,Models!$G$32:$G$34),IF(AND($U146&gt;=4,$U146&lt;=6),LOOKUP($A$3,Models!$D$7:$D$9,Models!$H$32:$H$34), IF(AND($U146&gt;=7,$U146&lt;=10),LOOKUP($A$3,Models!$D$7:$D$9,Models!$I$32:$I$34), IF($U146 &gt; 10,LOOKUP($A$3,Models!$D$7:$D$9,Models!$J$32:$J$34), 0))))), 0)</f>
        <v>0</v>
      </c>
      <c r="AD146" s="14">
        <f>IF($T146=Models!$E$39,IF($U146&lt;1,LOOKUP($A$3,Models!$D$7:$D$9,Models!$F$40:$F$42),IF(AND($U146&gt;=1,$U146&lt;=4),LOOKUP($A$3,Models!$D$7:$D$9,Models!$G$40:$G$42),IF(AND($U146&gt;=5,$U146&lt;=7),LOOKUP($A$3,Models!$D$7:$D$9,Models!$H$40:$H$42), IF($U146 &gt; 7,LOOKUP($A$3,Models!$D$7:$D$9,Models!$I$40:$I$42), 0)))), 0)</f>
        <v>0</v>
      </c>
      <c r="AE146" s="14">
        <f>IF($T146=Models!$E$44,IF($U146&lt;1,LOOKUP($A$3,Models!$D$7:$D$9,Models!$F$45:$F$47),IF(AND($U146&gt;=1,$U146&lt;=4),LOOKUP($A$3,Models!$D$7:$D$9,Models!$G$45:$G$47),IF(AND($U146&gt;=5,$U146&lt;=7),LOOKUP($A$3,Models!$D$7:$D$9,Models!$H$45:$H$47), IF($U146 &gt; 7,LOOKUP($A$3,Models!$D$7:$D$9,Models!$I$45:$I$47), 0)))), 0)</f>
        <v>0</v>
      </c>
      <c r="AF146" s="14">
        <f>IF($T146=Models!$E$49,IF($U146&lt;1,LOOKUP($A$3,Models!$D$7:$D$9,Models!$F$50:$F$52),IF(AND($U146&gt;=1,$U146&lt;=4),LOOKUP($A$3,Models!$D$7:$D$9,Models!$G$50:$G$52),IF(AND($U146&gt;=5,$U146&lt;=7),LOOKUP($A$3,Models!$D$7:$D$9,Models!$H$50:$H$52), IF($U146 &gt; 7,LOOKUP($A$3,Models!$D$7:$D$9,Models!$I$50:$I$52), 0)))), 0)</f>
        <v>0</v>
      </c>
      <c r="AG146" s="14">
        <f>IF($T146=Models!$E$54,IF($U146&lt;1,LOOKUP($A$3,Models!$D$7:$D$9,Models!$F$55:$F$57),IF(AND($U146&gt;=1,$U146&lt;=4),LOOKUP($A$3,Models!$D$7:$D$9,Models!$G$55:$G$57),IF(AND($U146&gt;=5,$U146&lt;=7),LOOKUP($A$3,Models!$D$7:$D$9,Models!$H$55:$H$57), IF($U146 &gt; 7,LOOKUP($A$3,Models!$D$7:$D$9,Models!$I$55:$I$57), 0)))), 0)</f>
        <v>0</v>
      </c>
      <c r="AH146" s="14">
        <f>IF($T146=Models!$E$59,IF($U146&lt;1,LOOKUP($A$3,Models!$D$7:$D$9,Models!$F$60:$F$62),IF(AND($U146&gt;=1,$U146&lt;=4),LOOKUP($A$3,Models!$D$7:$D$9,Models!$G$60:$G$62),IF(AND($U146&gt;=5,$U146&lt;=7),LOOKUP($A$3,Models!$D$7:$D$9,Models!$H$60:$H$62), IF($U146 &gt; 7,LOOKUP($A$3,Models!$D$7:$D$9,Models!$I$60:$I$62), 0)))), 0)</f>
        <v>0</v>
      </c>
    </row>
    <row r="147" spans="16:34">
      <c r="P147" s="6" t="e">
        <f ca="1">IF(LOOKUP(Beds!A180, Models!$A$4:$A$105, Models!$B$4:$B$105) = "QUEBEC 2", " ", IF(LOOKUP(Beds!A180, Models!$A$4:$A$105, Models!$B$4:$B$105) = "QUEBEC", " ", IF(Beds!B180 = 0, 0, YEAR(NOW())-IF(VALUE(LEFT(Beds!B180,2))&gt;80,CONCATENATE(19,LEFT(Beds!B180,2)),CONCATENATE(20,LEFT(Beds!B180,2))))))</f>
        <v>#N/A</v>
      </c>
      <c r="S147" s="7" t="str">
        <f>LEFT(Beds!A178,4)</f>
        <v/>
      </c>
      <c r="T147" t="str">
        <f>IF(S147 = "", " ", LOOKUP(S147,Models!$A$4:$A$99,Models!$B$4:$B$99))</f>
        <v xml:space="preserve"> </v>
      </c>
      <c r="U147" t="str">
        <f>Beds!C178</f>
        <v/>
      </c>
      <c r="W147">
        <f t="shared" si="2"/>
        <v>0</v>
      </c>
      <c r="X147" s="14">
        <f>IF($T147=Models!$E$6,IF($U147&lt;1,LOOKUP($A$3,Models!$D$7:$D$9,Models!$F$7:$F$9),IF(AND($U147&gt;=1,$U147&lt;=3),LOOKUP($A$3,Models!$D$7:$D$9,Models!$G$7:$G$9),IF(AND($U147&gt;=4,$U147&lt;=6),LOOKUP($A$3,Models!$D$7:$D$9,Models!$H$7:$H$9), IF(AND($U147&gt;=7,$U147&lt;=10),LOOKUP($A$3,Models!$D$7:$D$9,Models!$I$7:$I$9), IF($U147 &gt; 10,LOOKUP($A$3,Models!$D$7:$D$9,Models!$J$7:$J$9), 0))))), 0)</f>
        <v>0</v>
      </c>
      <c r="Y147" s="14">
        <f>IF($T147=Models!$E$11,IF($U147&lt;1,LOOKUP($A$3,Models!$D$7:$D$9,Models!$F$12:$F$14),IF(AND($U147&gt;=1,$U147&lt;=3),LOOKUP($A$3,Models!$D$7:$D$9,Models!$G$12:$G$14),IF(AND($U147&gt;=4,$U147&lt;=6),LOOKUP($A$3,Models!$D$7:$D$9,Models!$H$12:$H$14), IF(AND($U147&gt;=7,$U147&lt;=10),LOOKUP($A$3,Models!$D$7:$D$9,Models!$I$12:$I$14), IF($U147 &gt; 10,LOOKUP($A$3,Models!$D$7:$D$9,Models!$J$12:$J$14), 0))))), 0)</f>
        <v>0</v>
      </c>
      <c r="Z147" s="14">
        <f>IF($T147=Models!$E$16,IF($U147&lt;1,LOOKUP($A$3,Models!$D$7:$D$9,Models!$F$17:$F$19),IF(AND($U147&gt;=1,$U147&lt;=3),LOOKUP($A$3,Models!$D$7:$D$9,Models!$G$17:$G$19),IF(AND($U147&gt;=4,$U147&lt;=6),LOOKUP($A$3,Models!$D$7:$D$9,Models!$H$17:$H$19), IF(AND($U147&gt;=7,$U147&lt;=10),LOOKUP($A$3,Models!$D$7:$D$9,Models!$I$17:$I$19), IF($U147 &gt; 10,LOOKUP($A$3,Models!$D$7:$D$9,Models!$J$17:$J$19), 0))))), 0)</f>
        <v>0</v>
      </c>
      <c r="AA147" s="14">
        <f>IF($T147=Models!$E$21,IF($U147&lt;1,LOOKUP($A$3,Models!$D$7:$D$9,Models!$F$22:$F$24),IF(AND($U147&gt;=1,$U147&lt;=3),LOOKUP($A$3,Models!$D$7:$D$9,Models!$G$22:$G$24),IF(AND($U147&gt;=4,$U147&lt;=6),LOOKUP($A$3,Models!$D$7:$D$9,Models!$H$22:$H$24), IF(AND($U147&gt;=7,$U147&lt;=10),LOOKUP($A$3,Models!$D$7:$D$9,Models!$I$22:$I$24), IF($U147 &gt; 10,LOOKUP($A$3,Models!$D$7:$D$9,Models!$J$22:$J$24), 0))))), 0)</f>
        <v>0</v>
      </c>
      <c r="AB147" s="14">
        <f>IF($T147=Models!$E$26,IF($U147&lt;1,LOOKUP($A$3,Models!$D$7:$D$9,Models!$F$27:$F$29),IF(AND($U147&gt;=1,$U147&lt;=3),LOOKUP($A$3,Models!$D$7:$D$9,Models!$G$27:$G$29),IF(AND($U147&gt;=4,$U147&lt;=6),LOOKUP($A$3,Models!$D$7:$D$9,Models!$H$27:$H$29), IF(AND($U147&gt;=7,$U147&lt;=10),LOOKUP($A$3,Models!$D$7:$D$9,Models!$I$27:$I$29), IF($U147 &gt; 10,LOOKUP($A$3,Models!$D$7:$D$9,Models!$J$27:$J$29), 0))))), 0)</f>
        <v>0</v>
      </c>
      <c r="AC147" s="14">
        <f>IF($T147=Models!$E$31,IF($U147&lt;1,LOOKUP($A$3,Models!$D$7:$D$9,Models!$F$32:$F$34),IF(AND($U147&gt;=1,$U147&lt;=3),LOOKUP($A$3,Models!$D$7:$D$9,Models!$G$32:$G$34),IF(AND($U147&gt;=4,$U147&lt;=6),LOOKUP($A$3,Models!$D$7:$D$9,Models!$H$32:$H$34), IF(AND($U147&gt;=7,$U147&lt;=10),LOOKUP($A$3,Models!$D$7:$D$9,Models!$I$32:$I$34), IF($U147 &gt; 10,LOOKUP($A$3,Models!$D$7:$D$9,Models!$J$32:$J$34), 0))))), 0)</f>
        <v>0</v>
      </c>
      <c r="AD147" s="14">
        <f>IF($T147=Models!$E$39,IF($U147&lt;1,LOOKUP($A$3,Models!$D$7:$D$9,Models!$F$40:$F$42),IF(AND($U147&gt;=1,$U147&lt;=4),LOOKUP($A$3,Models!$D$7:$D$9,Models!$G$40:$G$42),IF(AND($U147&gt;=5,$U147&lt;=7),LOOKUP($A$3,Models!$D$7:$D$9,Models!$H$40:$H$42), IF($U147 &gt; 7,LOOKUP($A$3,Models!$D$7:$D$9,Models!$I$40:$I$42), 0)))), 0)</f>
        <v>0</v>
      </c>
      <c r="AE147" s="14">
        <f>IF($T147=Models!$E$44,IF($U147&lt;1,LOOKUP($A$3,Models!$D$7:$D$9,Models!$F$45:$F$47),IF(AND($U147&gt;=1,$U147&lt;=4),LOOKUP($A$3,Models!$D$7:$D$9,Models!$G$45:$G$47),IF(AND($U147&gt;=5,$U147&lt;=7),LOOKUP($A$3,Models!$D$7:$D$9,Models!$H$45:$H$47), IF($U147 &gt; 7,LOOKUP($A$3,Models!$D$7:$D$9,Models!$I$45:$I$47), 0)))), 0)</f>
        <v>0</v>
      </c>
      <c r="AF147" s="14">
        <f>IF($T147=Models!$E$49,IF($U147&lt;1,LOOKUP($A$3,Models!$D$7:$D$9,Models!$F$50:$F$52),IF(AND($U147&gt;=1,$U147&lt;=4),LOOKUP($A$3,Models!$D$7:$D$9,Models!$G$50:$G$52),IF(AND($U147&gt;=5,$U147&lt;=7),LOOKUP($A$3,Models!$D$7:$D$9,Models!$H$50:$H$52), IF($U147 &gt; 7,LOOKUP($A$3,Models!$D$7:$D$9,Models!$I$50:$I$52), 0)))), 0)</f>
        <v>0</v>
      </c>
      <c r="AG147" s="14">
        <f>IF($T147=Models!$E$54,IF($U147&lt;1,LOOKUP($A$3,Models!$D$7:$D$9,Models!$F$55:$F$57),IF(AND($U147&gt;=1,$U147&lt;=4),LOOKUP($A$3,Models!$D$7:$D$9,Models!$G$55:$G$57),IF(AND($U147&gt;=5,$U147&lt;=7),LOOKUP($A$3,Models!$D$7:$D$9,Models!$H$55:$H$57), IF($U147 &gt; 7,LOOKUP($A$3,Models!$D$7:$D$9,Models!$I$55:$I$57), 0)))), 0)</f>
        <v>0</v>
      </c>
      <c r="AH147" s="14">
        <f>IF($T147=Models!$E$59,IF($U147&lt;1,LOOKUP($A$3,Models!$D$7:$D$9,Models!$F$60:$F$62),IF(AND($U147&gt;=1,$U147&lt;=4),LOOKUP($A$3,Models!$D$7:$D$9,Models!$G$60:$G$62),IF(AND($U147&gt;=5,$U147&lt;=7),LOOKUP($A$3,Models!$D$7:$D$9,Models!$H$60:$H$62), IF($U147 &gt; 7,LOOKUP($A$3,Models!$D$7:$D$9,Models!$I$60:$I$62), 0)))), 0)</f>
        <v>0</v>
      </c>
    </row>
    <row r="148" spans="16:34">
      <c r="P148" s="6" t="e">
        <f ca="1">IF(LOOKUP(Beds!A181, Models!$A$4:$A$105, Models!$B$4:$B$105) = "QUEBEC 2", " ", IF(LOOKUP(Beds!A181, Models!$A$4:$A$105, Models!$B$4:$B$105) = "QUEBEC", " ", IF(Beds!B181 = 0, 0, YEAR(NOW())-IF(VALUE(LEFT(Beds!B181,2))&gt;80,CONCATENATE(19,LEFT(Beds!B181,2)),CONCATENATE(20,LEFT(Beds!B181,2))))))</f>
        <v>#N/A</v>
      </c>
      <c r="S148" s="7" t="str">
        <f>LEFT(Beds!A179,4)</f>
        <v/>
      </c>
      <c r="T148" t="str">
        <f>IF(S148 = "", " ", LOOKUP(S148,Models!$A$4:$A$99,Models!$B$4:$B$99))</f>
        <v xml:space="preserve"> </v>
      </c>
      <c r="U148" t="str">
        <f>Beds!C179</f>
        <v/>
      </c>
      <c r="W148">
        <f t="shared" si="2"/>
        <v>0</v>
      </c>
      <c r="X148" s="14">
        <f>IF($T148=Models!$E$6,IF($U148&lt;1,LOOKUP($A$3,Models!$D$7:$D$9,Models!$F$7:$F$9),IF(AND($U148&gt;=1,$U148&lt;=3),LOOKUP($A$3,Models!$D$7:$D$9,Models!$G$7:$G$9),IF(AND($U148&gt;=4,$U148&lt;=6),LOOKUP($A$3,Models!$D$7:$D$9,Models!$H$7:$H$9), IF(AND($U148&gt;=7,$U148&lt;=10),LOOKUP($A$3,Models!$D$7:$D$9,Models!$I$7:$I$9), IF($U148 &gt; 10,LOOKUP($A$3,Models!$D$7:$D$9,Models!$J$7:$J$9), 0))))), 0)</f>
        <v>0</v>
      </c>
      <c r="Y148" s="14">
        <f>IF($T148=Models!$E$11,IF($U148&lt;1,LOOKUP($A$3,Models!$D$7:$D$9,Models!$F$12:$F$14),IF(AND($U148&gt;=1,$U148&lt;=3),LOOKUP($A$3,Models!$D$7:$D$9,Models!$G$12:$G$14),IF(AND($U148&gt;=4,$U148&lt;=6),LOOKUP($A$3,Models!$D$7:$D$9,Models!$H$12:$H$14), IF(AND($U148&gt;=7,$U148&lt;=10),LOOKUP($A$3,Models!$D$7:$D$9,Models!$I$12:$I$14), IF($U148 &gt; 10,LOOKUP($A$3,Models!$D$7:$D$9,Models!$J$12:$J$14), 0))))), 0)</f>
        <v>0</v>
      </c>
      <c r="Z148" s="14">
        <f>IF($T148=Models!$E$16,IF($U148&lt;1,LOOKUP($A$3,Models!$D$7:$D$9,Models!$F$17:$F$19),IF(AND($U148&gt;=1,$U148&lt;=3),LOOKUP($A$3,Models!$D$7:$D$9,Models!$G$17:$G$19),IF(AND($U148&gt;=4,$U148&lt;=6),LOOKUP($A$3,Models!$D$7:$D$9,Models!$H$17:$H$19), IF(AND($U148&gt;=7,$U148&lt;=10),LOOKUP($A$3,Models!$D$7:$D$9,Models!$I$17:$I$19), IF($U148 &gt; 10,LOOKUP($A$3,Models!$D$7:$D$9,Models!$J$17:$J$19), 0))))), 0)</f>
        <v>0</v>
      </c>
      <c r="AA148" s="14">
        <f>IF($T148=Models!$E$21,IF($U148&lt;1,LOOKUP($A$3,Models!$D$7:$D$9,Models!$F$22:$F$24),IF(AND($U148&gt;=1,$U148&lt;=3),LOOKUP($A$3,Models!$D$7:$D$9,Models!$G$22:$G$24),IF(AND($U148&gt;=4,$U148&lt;=6),LOOKUP($A$3,Models!$D$7:$D$9,Models!$H$22:$H$24), IF(AND($U148&gt;=7,$U148&lt;=10),LOOKUP($A$3,Models!$D$7:$D$9,Models!$I$22:$I$24), IF($U148 &gt; 10,LOOKUP($A$3,Models!$D$7:$D$9,Models!$J$22:$J$24), 0))))), 0)</f>
        <v>0</v>
      </c>
      <c r="AB148" s="14">
        <f>IF($T148=Models!$E$26,IF($U148&lt;1,LOOKUP($A$3,Models!$D$7:$D$9,Models!$F$27:$F$29),IF(AND($U148&gt;=1,$U148&lt;=3),LOOKUP($A$3,Models!$D$7:$D$9,Models!$G$27:$G$29),IF(AND($U148&gt;=4,$U148&lt;=6),LOOKUP($A$3,Models!$D$7:$D$9,Models!$H$27:$H$29), IF(AND($U148&gt;=7,$U148&lt;=10),LOOKUP($A$3,Models!$D$7:$D$9,Models!$I$27:$I$29), IF($U148 &gt; 10,LOOKUP($A$3,Models!$D$7:$D$9,Models!$J$27:$J$29), 0))))), 0)</f>
        <v>0</v>
      </c>
      <c r="AC148" s="14">
        <f>IF($T148=Models!$E$31,IF($U148&lt;1,LOOKUP($A$3,Models!$D$7:$D$9,Models!$F$32:$F$34),IF(AND($U148&gt;=1,$U148&lt;=3),LOOKUP($A$3,Models!$D$7:$D$9,Models!$G$32:$G$34),IF(AND($U148&gt;=4,$U148&lt;=6),LOOKUP($A$3,Models!$D$7:$D$9,Models!$H$32:$H$34), IF(AND($U148&gt;=7,$U148&lt;=10),LOOKUP($A$3,Models!$D$7:$D$9,Models!$I$32:$I$34), IF($U148 &gt; 10,LOOKUP($A$3,Models!$D$7:$D$9,Models!$J$32:$J$34), 0))))), 0)</f>
        <v>0</v>
      </c>
      <c r="AD148" s="14">
        <f>IF($T148=Models!$E$39,IF($U148&lt;1,LOOKUP($A$3,Models!$D$7:$D$9,Models!$F$40:$F$42),IF(AND($U148&gt;=1,$U148&lt;=4),LOOKUP($A$3,Models!$D$7:$D$9,Models!$G$40:$G$42),IF(AND($U148&gt;=5,$U148&lt;=7),LOOKUP($A$3,Models!$D$7:$D$9,Models!$H$40:$H$42), IF($U148 &gt; 7,LOOKUP($A$3,Models!$D$7:$D$9,Models!$I$40:$I$42), 0)))), 0)</f>
        <v>0</v>
      </c>
      <c r="AE148" s="14">
        <f>IF($T148=Models!$E$44,IF($U148&lt;1,LOOKUP($A$3,Models!$D$7:$D$9,Models!$F$45:$F$47),IF(AND($U148&gt;=1,$U148&lt;=4),LOOKUP($A$3,Models!$D$7:$D$9,Models!$G$45:$G$47),IF(AND($U148&gt;=5,$U148&lt;=7),LOOKUP($A$3,Models!$D$7:$D$9,Models!$H$45:$H$47), IF($U148 &gt; 7,LOOKUP($A$3,Models!$D$7:$D$9,Models!$I$45:$I$47), 0)))), 0)</f>
        <v>0</v>
      </c>
      <c r="AF148" s="14">
        <f>IF($T148=Models!$E$49,IF($U148&lt;1,LOOKUP($A$3,Models!$D$7:$D$9,Models!$F$50:$F$52),IF(AND($U148&gt;=1,$U148&lt;=4),LOOKUP($A$3,Models!$D$7:$D$9,Models!$G$50:$G$52),IF(AND($U148&gt;=5,$U148&lt;=7),LOOKUP($A$3,Models!$D$7:$D$9,Models!$H$50:$H$52), IF($U148 &gt; 7,LOOKUP($A$3,Models!$D$7:$D$9,Models!$I$50:$I$52), 0)))), 0)</f>
        <v>0</v>
      </c>
      <c r="AG148" s="14">
        <f>IF($T148=Models!$E$54,IF($U148&lt;1,LOOKUP($A$3,Models!$D$7:$D$9,Models!$F$55:$F$57),IF(AND($U148&gt;=1,$U148&lt;=4),LOOKUP($A$3,Models!$D$7:$D$9,Models!$G$55:$G$57),IF(AND($U148&gt;=5,$U148&lt;=7),LOOKUP($A$3,Models!$D$7:$D$9,Models!$H$55:$H$57), IF($U148 &gt; 7,LOOKUP($A$3,Models!$D$7:$D$9,Models!$I$55:$I$57), 0)))), 0)</f>
        <v>0</v>
      </c>
      <c r="AH148" s="14">
        <f>IF($T148=Models!$E$59,IF($U148&lt;1,LOOKUP($A$3,Models!$D$7:$D$9,Models!$F$60:$F$62),IF(AND($U148&gt;=1,$U148&lt;=4),LOOKUP($A$3,Models!$D$7:$D$9,Models!$G$60:$G$62),IF(AND($U148&gt;=5,$U148&lt;=7),LOOKUP($A$3,Models!$D$7:$D$9,Models!$H$60:$H$62), IF($U148 &gt; 7,LOOKUP($A$3,Models!$D$7:$D$9,Models!$I$60:$I$62), 0)))), 0)</f>
        <v>0</v>
      </c>
    </row>
    <row r="149" spans="16:34">
      <c r="P149" s="6" t="e">
        <f ca="1">IF(LOOKUP(Beds!A182, Models!$A$4:$A$105, Models!$B$4:$B$105) = "QUEBEC 2", " ", IF(LOOKUP(Beds!A182, Models!$A$4:$A$105, Models!$B$4:$B$105) = "QUEBEC", " ", IF(Beds!B182 = 0, 0, YEAR(NOW())-IF(VALUE(LEFT(Beds!B182,2))&gt;80,CONCATENATE(19,LEFT(Beds!B182,2)),CONCATENATE(20,LEFT(Beds!B182,2))))))</f>
        <v>#N/A</v>
      </c>
      <c r="S149" s="7" t="str">
        <f>LEFT(Beds!A180,4)</f>
        <v/>
      </c>
      <c r="T149" t="str">
        <f>IF(S149 = "", " ", LOOKUP(S149,Models!$A$4:$A$99,Models!$B$4:$B$99))</f>
        <v xml:space="preserve"> </v>
      </c>
      <c r="U149" t="str">
        <f>Beds!C180</f>
        <v/>
      </c>
      <c r="W149">
        <f t="shared" si="2"/>
        <v>0</v>
      </c>
      <c r="X149" s="14">
        <f>IF($T149=Models!$E$6,IF($U149&lt;1,LOOKUP($A$3,Models!$D$7:$D$9,Models!$F$7:$F$9),IF(AND($U149&gt;=1,$U149&lt;=3),LOOKUP($A$3,Models!$D$7:$D$9,Models!$G$7:$G$9),IF(AND($U149&gt;=4,$U149&lt;=6),LOOKUP($A$3,Models!$D$7:$D$9,Models!$H$7:$H$9), IF(AND($U149&gt;=7,$U149&lt;=10),LOOKUP($A$3,Models!$D$7:$D$9,Models!$I$7:$I$9), IF($U149 &gt; 10,LOOKUP($A$3,Models!$D$7:$D$9,Models!$J$7:$J$9), 0))))), 0)</f>
        <v>0</v>
      </c>
      <c r="Y149" s="14">
        <f>IF($T149=Models!$E$11,IF($U149&lt;1,LOOKUP($A$3,Models!$D$7:$D$9,Models!$F$12:$F$14),IF(AND($U149&gt;=1,$U149&lt;=3),LOOKUP($A$3,Models!$D$7:$D$9,Models!$G$12:$G$14),IF(AND($U149&gt;=4,$U149&lt;=6),LOOKUP($A$3,Models!$D$7:$D$9,Models!$H$12:$H$14), IF(AND($U149&gt;=7,$U149&lt;=10),LOOKUP($A$3,Models!$D$7:$D$9,Models!$I$12:$I$14), IF($U149 &gt; 10,LOOKUP($A$3,Models!$D$7:$D$9,Models!$J$12:$J$14), 0))))), 0)</f>
        <v>0</v>
      </c>
      <c r="Z149" s="14">
        <f>IF($T149=Models!$E$16,IF($U149&lt;1,LOOKUP($A$3,Models!$D$7:$D$9,Models!$F$17:$F$19),IF(AND($U149&gt;=1,$U149&lt;=3),LOOKUP($A$3,Models!$D$7:$D$9,Models!$G$17:$G$19),IF(AND($U149&gt;=4,$U149&lt;=6),LOOKUP($A$3,Models!$D$7:$D$9,Models!$H$17:$H$19), IF(AND($U149&gt;=7,$U149&lt;=10),LOOKUP($A$3,Models!$D$7:$D$9,Models!$I$17:$I$19), IF($U149 &gt; 10,LOOKUP($A$3,Models!$D$7:$D$9,Models!$J$17:$J$19), 0))))), 0)</f>
        <v>0</v>
      </c>
      <c r="AA149" s="14">
        <f>IF($T149=Models!$E$21,IF($U149&lt;1,LOOKUP($A$3,Models!$D$7:$D$9,Models!$F$22:$F$24),IF(AND($U149&gt;=1,$U149&lt;=3),LOOKUP($A$3,Models!$D$7:$D$9,Models!$G$22:$G$24),IF(AND($U149&gt;=4,$U149&lt;=6),LOOKUP($A$3,Models!$D$7:$D$9,Models!$H$22:$H$24), IF(AND($U149&gt;=7,$U149&lt;=10),LOOKUP($A$3,Models!$D$7:$D$9,Models!$I$22:$I$24), IF($U149 &gt; 10,LOOKUP($A$3,Models!$D$7:$D$9,Models!$J$22:$J$24), 0))))), 0)</f>
        <v>0</v>
      </c>
      <c r="AB149" s="14">
        <f>IF($T149=Models!$E$26,IF($U149&lt;1,LOOKUP($A$3,Models!$D$7:$D$9,Models!$F$27:$F$29),IF(AND($U149&gt;=1,$U149&lt;=3),LOOKUP($A$3,Models!$D$7:$D$9,Models!$G$27:$G$29),IF(AND($U149&gt;=4,$U149&lt;=6),LOOKUP($A$3,Models!$D$7:$D$9,Models!$H$27:$H$29), IF(AND($U149&gt;=7,$U149&lt;=10),LOOKUP($A$3,Models!$D$7:$D$9,Models!$I$27:$I$29), IF($U149 &gt; 10,LOOKUP($A$3,Models!$D$7:$D$9,Models!$J$27:$J$29), 0))))), 0)</f>
        <v>0</v>
      </c>
      <c r="AC149" s="14">
        <f>IF($T149=Models!$E$31,IF($U149&lt;1,LOOKUP($A$3,Models!$D$7:$D$9,Models!$F$32:$F$34),IF(AND($U149&gt;=1,$U149&lt;=3),LOOKUP($A$3,Models!$D$7:$D$9,Models!$G$32:$G$34),IF(AND($U149&gt;=4,$U149&lt;=6),LOOKUP($A$3,Models!$D$7:$D$9,Models!$H$32:$H$34), IF(AND($U149&gt;=7,$U149&lt;=10),LOOKUP($A$3,Models!$D$7:$D$9,Models!$I$32:$I$34), IF($U149 &gt; 10,LOOKUP($A$3,Models!$D$7:$D$9,Models!$J$32:$J$34), 0))))), 0)</f>
        <v>0</v>
      </c>
      <c r="AD149" s="14">
        <f>IF($T149=Models!$E$39,IF($U149&lt;1,LOOKUP($A$3,Models!$D$7:$D$9,Models!$F$40:$F$42),IF(AND($U149&gt;=1,$U149&lt;=4),LOOKUP($A$3,Models!$D$7:$D$9,Models!$G$40:$G$42),IF(AND($U149&gt;=5,$U149&lt;=7),LOOKUP($A$3,Models!$D$7:$D$9,Models!$H$40:$H$42), IF($U149 &gt; 7,LOOKUP($A$3,Models!$D$7:$D$9,Models!$I$40:$I$42), 0)))), 0)</f>
        <v>0</v>
      </c>
      <c r="AE149" s="14">
        <f>IF($T149=Models!$E$44,IF($U149&lt;1,LOOKUP($A$3,Models!$D$7:$D$9,Models!$F$45:$F$47),IF(AND($U149&gt;=1,$U149&lt;=4),LOOKUP($A$3,Models!$D$7:$D$9,Models!$G$45:$G$47),IF(AND($U149&gt;=5,$U149&lt;=7),LOOKUP($A$3,Models!$D$7:$D$9,Models!$H$45:$H$47), IF($U149 &gt; 7,LOOKUP($A$3,Models!$D$7:$D$9,Models!$I$45:$I$47), 0)))), 0)</f>
        <v>0</v>
      </c>
      <c r="AF149" s="14">
        <f>IF($T149=Models!$E$49,IF($U149&lt;1,LOOKUP($A$3,Models!$D$7:$D$9,Models!$F$50:$F$52),IF(AND($U149&gt;=1,$U149&lt;=4),LOOKUP($A$3,Models!$D$7:$D$9,Models!$G$50:$G$52),IF(AND($U149&gt;=5,$U149&lt;=7),LOOKUP($A$3,Models!$D$7:$D$9,Models!$H$50:$H$52), IF($U149 &gt; 7,LOOKUP($A$3,Models!$D$7:$D$9,Models!$I$50:$I$52), 0)))), 0)</f>
        <v>0</v>
      </c>
      <c r="AG149" s="14">
        <f>IF($T149=Models!$E$54,IF($U149&lt;1,LOOKUP($A$3,Models!$D$7:$D$9,Models!$F$55:$F$57),IF(AND($U149&gt;=1,$U149&lt;=4),LOOKUP($A$3,Models!$D$7:$D$9,Models!$G$55:$G$57),IF(AND($U149&gt;=5,$U149&lt;=7),LOOKUP($A$3,Models!$D$7:$D$9,Models!$H$55:$H$57), IF($U149 &gt; 7,LOOKUP($A$3,Models!$D$7:$D$9,Models!$I$55:$I$57), 0)))), 0)</f>
        <v>0</v>
      </c>
      <c r="AH149" s="14">
        <f>IF($T149=Models!$E$59,IF($U149&lt;1,LOOKUP($A$3,Models!$D$7:$D$9,Models!$F$60:$F$62),IF(AND($U149&gt;=1,$U149&lt;=4),LOOKUP($A$3,Models!$D$7:$D$9,Models!$G$60:$G$62),IF(AND($U149&gt;=5,$U149&lt;=7),LOOKUP($A$3,Models!$D$7:$D$9,Models!$H$60:$H$62), IF($U149 &gt; 7,LOOKUP($A$3,Models!$D$7:$D$9,Models!$I$60:$I$62), 0)))), 0)</f>
        <v>0</v>
      </c>
    </row>
    <row r="150" spans="16:34">
      <c r="P150" s="6" t="e">
        <f ca="1">IF(LOOKUP(Beds!A183, Models!$A$4:$A$105, Models!$B$4:$B$105) = "QUEBEC 2", " ", IF(LOOKUP(Beds!A183, Models!$A$4:$A$105, Models!$B$4:$B$105) = "QUEBEC", " ", IF(Beds!B183 = 0, 0, YEAR(NOW())-IF(VALUE(LEFT(Beds!B183,2))&gt;80,CONCATENATE(19,LEFT(Beds!B183,2)),CONCATENATE(20,LEFT(Beds!B183,2))))))</f>
        <v>#N/A</v>
      </c>
      <c r="S150" s="7" t="str">
        <f>LEFT(Beds!A181,4)</f>
        <v/>
      </c>
      <c r="T150" t="str">
        <f>IF(S150 = "", " ", LOOKUP(S150,Models!$A$4:$A$99,Models!$B$4:$B$99))</f>
        <v xml:space="preserve"> </v>
      </c>
      <c r="U150" t="str">
        <f>Beds!C181</f>
        <v/>
      </c>
      <c r="W150">
        <f t="shared" si="2"/>
        <v>0</v>
      </c>
      <c r="X150" s="14">
        <f>IF($T150=Models!$E$6,IF($U150&lt;1,LOOKUP($A$3,Models!$D$7:$D$9,Models!$F$7:$F$9),IF(AND($U150&gt;=1,$U150&lt;=3),LOOKUP($A$3,Models!$D$7:$D$9,Models!$G$7:$G$9),IF(AND($U150&gt;=4,$U150&lt;=6),LOOKUP($A$3,Models!$D$7:$D$9,Models!$H$7:$H$9), IF(AND($U150&gt;=7,$U150&lt;=10),LOOKUP($A$3,Models!$D$7:$D$9,Models!$I$7:$I$9), IF($U150 &gt; 10,LOOKUP($A$3,Models!$D$7:$D$9,Models!$J$7:$J$9), 0))))), 0)</f>
        <v>0</v>
      </c>
      <c r="Y150" s="14">
        <f>IF($T150=Models!$E$11,IF($U150&lt;1,LOOKUP($A$3,Models!$D$7:$D$9,Models!$F$12:$F$14),IF(AND($U150&gt;=1,$U150&lt;=3),LOOKUP($A$3,Models!$D$7:$D$9,Models!$G$12:$G$14),IF(AND($U150&gt;=4,$U150&lt;=6),LOOKUP($A$3,Models!$D$7:$D$9,Models!$H$12:$H$14), IF(AND($U150&gt;=7,$U150&lt;=10),LOOKUP($A$3,Models!$D$7:$D$9,Models!$I$12:$I$14), IF($U150 &gt; 10,LOOKUP($A$3,Models!$D$7:$D$9,Models!$J$12:$J$14), 0))))), 0)</f>
        <v>0</v>
      </c>
      <c r="Z150" s="14">
        <f>IF($T150=Models!$E$16,IF($U150&lt;1,LOOKUP($A$3,Models!$D$7:$D$9,Models!$F$17:$F$19),IF(AND($U150&gt;=1,$U150&lt;=3),LOOKUP($A$3,Models!$D$7:$D$9,Models!$G$17:$G$19),IF(AND($U150&gt;=4,$U150&lt;=6),LOOKUP($A$3,Models!$D$7:$D$9,Models!$H$17:$H$19), IF(AND($U150&gt;=7,$U150&lt;=10),LOOKUP($A$3,Models!$D$7:$D$9,Models!$I$17:$I$19), IF($U150 &gt; 10,LOOKUP($A$3,Models!$D$7:$D$9,Models!$J$17:$J$19), 0))))), 0)</f>
        <v>0</v>
      </c>
      <c r="AA150" s="14">
        <f>IF($T150=Models!$E$21,IF($U150&lt;1,LOOKUP($A$3,Models!$D$7:$D$9,Models!$F$22:$F$24),IF(AND($U150&gt;=1,$U150&lt;=3),LOOKUP($A$3,Models!$D$7:$D$9,Models!$G$22:$G$24),IF(AND($U150&gt;=4,$U150&lt;=6),LOOKUP($A$3,Models!$D$7:$D$9,Models!$H$22:$H$24), IF(AND($U150&gt;=7,$U150&lt;=10),LOOKUP($A$3,Models!$D$7:$D$9,Models!$I$22:$I$24), IF($U150 &gt; 10,LOOKUP($A$3,Models!$D$7:$D$9,Models!$J$22:$J$24), 0))))), 0)</f>
        <v>0</v>
      </c>
      <c r="AB150" s="14">
        <f>IF($T150=Models!$E$26,IF($U150&lt;1,LOOKUP($A$3,Models!$D$7:$D$9,Models!$F$27:$F$29),IF(AND($U150&gt;=1,$U150&lt;=3),LOOKUP($A$3,Models!$D$7:$D$9,Models!$G$27:$G$29),IF(AND($U150&gt;=4,$U150&lt;=6),LOOKUP($A$3,Models!$D$7:$D$9,Models!$H$27:$H$29), IF(AND($U150&gt;=7,$U150&lt;=10),LOOKUP($A$3,Models!$D$7:$D$9,Models!$I$27:$I$29), IF($U150 &gt; 10,LOOKUP($A$3,Models!$D$7:$D$9,Models!$J$27:$J$29), 0))))), 0)</f>
        <v>0</v>
      </c>
      <c r="AC150" s="14">
        <f>IF($T150=Models!$E$31,IF($U150&lt;1,LOOKUP($A$3,Models!$D$7:$D$9,Models!$F$32:$F$34),IF(AND($U150&gt;=1,$U150&lt;=3),LOOKUP($A$3,Models!$D$7:$D$9,Models!$G$32:$G$34),IF(AND($U150&gt;=4,$U150&lt;=6),LOOKUP($A$3,Models!$D$7:$D$9,Models!$H$32:$H$34), IF(AND($U150&gt;=7,$U150&lt;=10),LOOKUP($A$3,Models!$D$7:$D$9,Models!$I$32:$I$34), IF($U150 &gt; 10,LOOKUP($A$3,Models!$D$7:$D$9,Models!$J$32:$J$34), 0))))), 0)</f>
        <v>0</v>
      </c>
      <c r="AD150" s="14">
        <f>IF($T150=Models!$E$39,IF($U150&lt;1,LOOKUP($A$3,Models!$D$7:$D$9,Models!$F$40:$F$42),IF(AND($U150&gt;=1,$U150&lt;=4),LOOKUP($A$3,Models!$D$7:$D$9,Models!$G$40:$G$42),IF(AND($U150&gt;=5,$U150&lt;=7),LOOKUP($A$3,Models!$D$7:$D$9,Models!$H$40:$H$42), IF($U150 &gt; 7,LOOKUP($A$3,Models!$D$7:$D$9,Models!$I$40:$I$42), 0)))), 0)</f>
        <v>0</v>
      </c>
      <c r="AE150" s="14">
        <f>IF($T150=Models!$E$44,IF($U150&lt;1,LOOKUP($A$3,Models!$D$7:$D$9,Models!$F$45:$F$47),IF(AND($U150&gt;=1,$U150&lt;=4),LOOKUP($A$3,Models!$D$7:$D$9,Models!$G$45:$G$47),IF(AND($U150&gt;=5,$U150&lt;=7),LOOKUP($A$3,Models!$D$7:$D$9,Models!$H$45:$H$47), IF($U150 &gt; 7,LOOKUP($A$3,Models!$D$7:$D$9,Models!$I$45:$I$47), 0)))), 0)</f>
        <v>0</v>
      </c>
      <c r="AF150" s="14">
        <f>IF($T150=Models!$E$49,IF($U150&lt;1,LOOKUP($A$3,Models!$D$7:$D$9,Models!$F$50:$F$52),IF(AND($U150&gt;=1,$U150&lt;=4),LOOKUP($A$3,Models!$D$7:$D$9,Models!$G$50:$G$52),IF(AND($U150&gt;=5,$U150&lt;=7),LOOKUP($A$3,Models!$D$7:$D$9,Models!$H$50:$H$52), IF($U150 &gt; 7,LOOKUP($A$3,Models!$D$7:$D$9,Models!$I$50:$I$52), 0)))), 0)</f>
        <v>0</v>
      </c>
      <c r="AG150" s="14">
        <f>IF($T150=Models!$E$54,IF($U150&lt;1,LOOKUP($A$3,Models!$D$7:$D$9,Models!$F$55:$F$57),IF(AND($U150&gt;=1,$U150&lt;=4),LOOKUP($A$3,Models!$D$7:$D$9,Models!$G$55:$G$57),IF(AND($U150&gt;=5,$U150&lt;=7),LOOKUP($A$3,Models!$D$7:$D$9,Models!$H$55:$H$57), IF($U150 &gt; 7,LOOKUP($A$3,Models!$D$7:$D$9,Models!$I$55:$I$57), 0)))), 0)</f>
        <v>0</v>
      </c>
      <c r="AH150" s="14">
        <f>IF($T150=Models!$E$59,IF($U150&lt;1,LOOKUP($A$3,Models!$D$7:$D$9,Models!$F$60:$F$62),IF(AND($U150&gt;=1,$U150&lt;=4),LOOKUP($A$3,Models!$D$7:$D$9,Models!$G$60:$G$62),IF(AND($U150&gt;=5,$U150&lt;=7),LOOKUP($A$3,Models!$D$7:$D$9,Models!$H$60:$H$62), IF($U150 &gt; 7,LOOKUP($A$3,Models!$D$7:$D$9,Models!$I$60:$I$62), 0)))), 0)</f>
        <v>0</v>
      </c>
    </row>
    <row r="151" spans="16:34">
      <c r="P151" s="6" t="e">
        <f ca="1">IF(LOOKUP(Beds!A184, Models!$A$4:$A$105, Models!$B$4:$B$105) = "QUEBEC 2", " ", IF(LOOKUP(Beds!A184, Models!$A$4:$A$105, Models!$B$4:$B$105) = "QUEBEC", " ", IF(Beds!B184 = 0, 0, YEAR(NOW())-IF(VALUE(LEFT(Beds!B184,2))&gt;80,CONCATENATE(19,LEFT(Beds!B184,2)),CONCATENATE(20,LEFT(Beds!B184,2))))))</f>
        <v>#N/A</v>
      </c>
      <c r="S151" s="7" t="str">
        <f>LEFT(Beds!A182,4)</f>
        <v/>
      </c>
      <c r="T151" t="str">
        <f>IF(S151 = "", " ", LOOKUP(S151,Models!$A$4:$A$99,Models!$B$4:$B$99))</f>
        <v xml:space="preserve"> </v>
      </c>
      <c r="U151" t="str">
        <f>Beds!C182</f>
        <v/>
      </c>
      <c r="W151">
        <f t="shared" si="2"/>
        <v>0</v>
      </c>
      <c r="X151" s="14">
        <f>IF($T151=Models!$E$6,IF($U151&lt;1,LOOKUP($A$3,Models!$D$7:$D$9,Models!$F$7:$F$9),IF(AND($U151&gt;=1,$U151&lt;=3),LOOKUP($A$3,Models!$D$7:$D$9,Models!$G$7:$G$9),IF(AND($U151&gt;=4,$U151&lt;=6),LOOKUP($A$3,Models!$D$7:$D$9,Models!$H$7:$H$9), IF(AND($U151&gt;=7,$U151&lt;=10),LOOKUP($A$3,Models!$D$7:$D$9,Models!$I$7:$I$9), IF($U151 &gt; 10,LOOKUP($A$3,Models!$D$7:$D$9,Models!$J$7:$J$9), 0))))), 0)</f>
        <v>0</v>
      </c>
      <c r="Y151" s="14">
        <f>IF($T151=Models!$E$11,IF($U151&lt;1,LOOKUP($A$3,Models!$D$7:$D$9,Models!$F$12:$F$14),IF(AND($U151&gt;=1,$U151&lt;=3),LOOKUP($A$3,Models!$D$7:$D$9,Models!$G$12:$G$14),IF(AND($U151&gt;=4,$U151&lt;=6),LOOKUP($A$3,Models!$D$7:$D$9,Models!$H$12:$H$14), IF(AND($U151&gt;=7,$U151&lt;=10),LOOKUP($A$3,Models!$D$7:$D$9,Models!$I$12:$I$14), IF($U151 &gt; 10,LOOKUP($A$3,Models!$D$7:$D$9,Models!$J$12:$J$14), 0))))), 0)</f>
        <v>0</v>
      </c>
      <c r="Z151" s="14">
        <f>IF($T151=Models!$E$16,IF($U151&lt;1,LOOKUP($A$3,Models!$D$7:$D$9,Models!$F$17:$F$19),IF(AND($U151&gt;=1,$U151&lt;=3),LOOKUP($A$3,Models!$D$7:$D$9,Models!$G$17:$G$19),IF(AND($U151&gt;=4,$U151&lt;=6),LOOKUP($A$3,Models!$D$7:$D$9,Models!$H$17:$H$19), IF(AND($U151&gt;=7,$U151&lt;=10),LOOKUP($A$3,Models!$D$7:$D$9,Models!$I$17:$I$19), IF($U151 &gt; 10,LOOKUP($A$3,Models!$D$7:$D$9,Models!$J$17:$J$19), 0))))), 0)</f>
        <v>0</v>
      </c>
      <c r="AA151" s="14">
        <f>IF($T151=Models!$E$21,IF($U151&lt;1,LOOKUP($A$3,Models!$D$7:$D$9,Models!$F$22:$F$24),IF(AND($U151&gt;=1,$U151&lt;=3),LOOKUP($A$3,Models!$D$7:$D$9,Models!$G$22:$G$24),IF(AND($U151&gt;=4,$U151&lt;=6),LOOKUP($A$3,Models!$D$7:$D$9,Models!$H$22:$H$24), IF(AND($U151&gt;=7,$U151&lt;=10),LOOKUP($A$3,Models!$D$7:$D$9,Models!$I$22:$I$24), IF($U151 &gt; 10,LOOKUP($A$3,Models!$D$7:$D$9,Models!$J$22:$J$24), 0))))), 0)</f>
        <v>0</v>
      </c>
      <c r="AB151" s="14">
        <f>IF($T151=Models!$E$26,IF($U151&lt;1,LOOKUP($A$3,Models!$D$7:$D$9,Models!$F$27:$F$29),IF(AND($U151&gt;=1,$U151&lt;=3),LOOKUP($A$3,Models!$D$7:$D$9,Models!$G$27:$G$29),IF(AND($U151&gt;=4,$U151&lt;=6),LOOKUP($A$3,Models!$D$7:$D$9,Models!$H$27:$H$29), IF(AND($U151&gt;=7,$U151&lt;=10),LOOKUP($A$3,Models!$D$7:$D$9,Models!$I$27:$I$29), IF($U151 &gt; 10,LOOKUP($A$3,Models!$D$7:$D$9,Models!$J$27:$J$29), 0))))), 0)</f>
        <v>0</v>
      </c>
      <c r="AC151" s="14">
        <f>IF($T151=Models!$E$31,IF($U151&lt;1,LOOKUP($A$3,Models!$D$7:$D$9,Models!$F$32:$F$34),IF(AND($U151&gt;=1,$U151&lt;=3),LOOKUP($A$3,Models!$D$7:$D$9,Models!$G$32:$G$34),IF(AND($U151&gt;=4,$U151&lt;=6),LOOKUP($A$3,Models!$D$7:$D$9,Models!$H$32:$H$34), IF(AND($U151&gt;=7,$U151&lt;=10),LOOKUP($A$3,Models!$D$7:$D$9,Models!$I$32:$I$34), IF($U151 &gt; 10,LOOKUP($A$3,Models!$D$7:$D$9,Models!$J$32:$J$34), 0))))), 0)</f>
        <v>0</v>
      </c>
      <c r="AD151" s="14">
        <f>IF($T151=Models!$E$39,IF($U151&lt;1,LOOKUP($A$3,Models!$D$7:$D$9,Models!$F$40:$F$42),IF(AND($U151&gt;=1,$U151&lt;=4),LOOKUP($A$3,Models!$D$7:$D$9,Models!$G$40:$G$42),IF(AND($U151&gt;=5,$U151&lt;=7),LOOKUP($A$3,Models!$D$7:$D$9,Models!$H$40:$H$42), IF($U151 &gt; 7,LOOKUP($A$3,Models!$D$7:$D$9,Models!$I$40:$I$42), 0)))), 0)</f>
        <v>0</v>
      </c>
      <c r="AE151" s="14">
        <f>IF($T151=Models!$E$44,IF($U151&lt;1,LOOKUP($A$3,Models!$D$7:$D$9,Models!$F$45:$F$47),IF(AND($U151&gt;=1,$U151&lt;=4),LOOKUP($A$3,Models!$D$7:$D$9,Models!$G$45:$G$47),IF(AND($U151&gt;=5,$U151&lt;=7),LOOKUP($A$3,Models!$D$7:$D$9,Models!$H$45:$H$47), IF($U151 &gt; 7,LOOKUP($A$3,Models!$D$7:$D$9,Models!$I$45:$I$47), 0)))), 0)</f>
        <v>0</v>
      </c>
      <c r="AF151" s="14">
        <f>IF($T151=Models!$E$49,IF($U151&lt;1,LOOKUP($A$3,Models!$D$7:$D$9,Models!$F$50:$F$52),IF(AND($U151&gt;=1,$U151&lt;=4),LOOKUP($A$3,Models!$D$7:$D$9,Models!$G$50:$G$52),IF(AND($U151&gt;=5,$U151&lt;=7),LOOKUP($A$3,Models!$D$7:$D$9,Models!$H$50:$H$52), IF($U151 &gt; 7,LOOKUP($A$3,Models!$D$7:$D$9,Models!$I$50:$I$52), 0)))), 0)</f>
        <v>0</v>
      </c>
      <c r="AG151" s="14">
        <f>IF($T151=Models!$E$54,IF($U151&lt;1,LOOKUP($A$3,Models!$D$7:$D$9,Models!$F$55:$F$57),IF(AND($U151&gt;=1,$U151&lt;=4),LOOKUP($A$3,Models!$D$7:$D$9,Models!$G$55:$G$57),IF(AND($U151&gt;=5,$U151&lt;=7),LOOKUP($A$3,Models!$D$7:$D$9,Models!$H$55:$H$57), IF($U151 &gt; 7,LOOKUP($A$3,Models!$D$7:$D$9,Models!$I$55:$I$57), 0)))), 0)</f>
        <v>0</v>
      </c>
      <c r="AH151" s="14">
        <f>IF($T151=Models!$E$59,IF($U151&lt;1,LOOKUP($A$3,Models!$D$7:$D$9,Models!$F$60:$F$62),IF(AND($U151&gt;=1,$U151&lt;=4),LOOKUP($A$3,Models!$D$7:$D$9,Models!$G$60:$G$62),IF(AND($U151&gt;=5,$U151&lt;=7),LOOKUP($A$3,Models!$D$7:$D$9,Models!$H$60:$H$62), IF($U151 &gt; 7,LOOKUP($A$3,Models!$D$7:$D$9,Models!$I$60:$I$62), 0)))), 0)</f>
        <v>0</v>
      </c>
    </row>
    <row r="152" spans="16:34">
      <c r="P152" s="6" t="e">
        <f ca="1">IF(LOOKUP(Beds!A185, Models!$A$4:$A$105, Models!$B$4:$B$105) = "QUEBEC 2", " ", IF(LOOKUP(Beds!A185, Models!$A$4:$A$105, Models!$B$4:$B$105) = "QUEBEC", " ", IF(Beds!B185 = 0, 0, YEAR(NOW())-IF(VALUE(LEFT(Beds!B185,2))&gt;80,CONCATENATE(19,LEFT(Beds!B185,2)),CONCATENATE(20,LEFT(Beds!B185,2))))))</f>
        <v>#N/A</v>
      </c>
      <c r="S152" s="7" t="str">
        <f>LEFT(Beds!A183,4)</f>
        <v/>
      </c>
      <c r="T152" t="str">
        <f>IF(S152 = "", " ", LOOKUP(S152,Models!$A$4:$A$99,Models!$B$4:$B$99))</f>
        <v xml:space="preserve"> </v>
      </c>
      <c r="U152" t="str">
        <f>Beds!C183</f>
        <v/>
      </c>
      <c r="W152">
        <f t="shared" si="2"/>
        <v>0</v>
      </c>
      <c r="X152" s="14">
        <f>IF($T152=Models!$E$6,IF($U152&lt;1,LOOKUP($A$3,Models!$D$7:$D$9,Models!$F$7:$F$9),IF(AND($U152&gt;=1,$U152&lt;=3),LOOKUP($A$3,Models!$D$7:$D$9,Models!$G$7:$G$9),IF(AND($U152&gt;=4,$U152&lt;=6),LOOKUP($A$3,Models!$D$7:$D$9,Models!$H$7:$H$9), IF(AND($U152&gt;=7,$U152&lt;=10),LOOKUP($A$3,Models!$D$7:$D$9,Models!$I$7:$I$9), IF($U152 &gt; 10,LOOKUP($A$3,Models!$D$7:$D$9,Models!$J$7:$J$9), 0))))), 0)</f>
        <v>0</v>
      </c>
      <c r="Y152" s="14">
        <f>IF($T152=Models!$E$11,IF($U152&lt;1,LOOKUP($A$3,Models!$D$7:$D$9,Models!$F$12:$F$14),IF(AND($U152&gt;=1,$U152&lt;=3),LOOKUP($A$3,Models!$D$7:$D$9,Models!$G$12:$G$14),IF(AND($U152&gt;=4,$U152&lt;=6),LOOKUP($A$3,Models!$D$7:$D$9,Models!$H$12:$H$14), IF(AND($U152&gt;=7,$U152&lt;=10),LOOKUP($A$3,Models!$D$7:$D$9,Models!$I$12:$I$14), IF($U152 &gt; 10,LOOKUP($A$3,Models!$D$7:$D$9,Models!$J$12:$J$14), 0))))), 0)</f>
        <v>0</v>
      </c>
      <c r="Z152" s="14">
        <f>IF($T152=Models!$E$16,IF($U152&lt;1,LOOKUP($A$3,Models!$D$7:$D$9,Models!$F$17:$F$19),IF(AND($U152&gt;=1,$U152&lt;=3),LOOKUP($A$3,Models!$D$7:$D$9,Models!$G$17:$G$19),IF(AND($U152&gt;=4,$U152&lt;=6),LOOKUP($A$3,Models!$D$7:$D$9,Models!$H$17:$H$19), IF(AND($U152&gt;=7,$U152&lt;=10),LOOKUP($A$3,Models!$D$7:$D$9,Models!$I$17:$I$19), IF($U152 &gt; 10,LOOKUP($A$3,Models!$D$7:$D$9,Models!$J$17:$J$19), 0))))), 0)</f>
        <v>0</v>
      </c>
      <c r="AA152" s="14">
        <f>IF($T152=Models!$E$21,IF($U152&lt;1,LOOKUP($A$3,Models!$D$7:$D$9,Models!$F$22:$F$24),IF(AND($U152&gt;=1,$U152&lt;=3),LOOKUP($A$3,Models!$D$7:$D$9,Models!$G$22:$G$24),IF(AND($U152&gt;=4,$U152&lt;=6),LOOKUP($A$3,Models!$D$7:$D$9,Models!$H$22:$H$24), IF(AND($U152&gt;=7,$U152&lt;=10),LOOKUP($A$3,Models!$D$7:$D$9,Models!$I$22:$I$24), IF($U152 &gt; 10,LOOKUP($A$3,Models!$D$7:$D$9,Models!$J$22:$J$24), 0))))), 0)</f>
        <v>0</v>
      </c>
      <c r="AB152" s="14">
        <f>IF($T152=Models!$E$26,IF($U152&lt;1,LOOKUP($A$3,Models!$D$7:$D$9,Models!$F$27:$F$29),IF(AND($U152&gt;=1,$U152&lt;=3),LOOKUP($A$3,Models!$D$7:$D$9,Models!$G$27:$G$29),IF(AND($U152&gt;=4,$U152&lt;=6),LOOKUP($A$3,Models!$D$7:$D$9,Models!$H$27:$H$29), IF(AND($U152&gt;=7,$U152&lt;=10),LOOKUP($A$3,Models!$D$7:$D$9,Models!$I$27:$I$29), IF($U152 &gt; 10,LOOKUP($A$3,Models!$D$7:$D$9,Models!$J$27:$J$29), 0))))), 0)</f>
        <v>0</v>
      </c>
      <c r="AC152" s="14">
        <f>IF($T152=Models!$E$31,IF($U152&lt;1,LOOKUP($A$3,Models!$D$7:$D$9,Models!$F$32:$F$34),IF(AND($U152&gt;=1,$U152&lt;=3),LOOKUP($A$3,Models!$D$7:$D$9,Models!$G$32:$G$34),IF(AND($U152&gt;=4,$U152&lt;=6),LOOKUP($A$3,Models!$D$7:$D$9,Models!$H$32:$H$34), IF(AND($U152&gt;=7,$U152&lt;=10),LOOKUP($A$3,Models!$D$7:$D$9,Models!$I$32:$I$34), IF($U152 &gt; 10,LOOKUP($A$3,Models!$D$7:$D$9,Models!$J$32:$J$34), 0))))), 0)</f>
        <v>0</v>
      </c>
      <c r="AD152" s="14">
        <f>IF($T152=Models!$E$39,IF($U152&lt;1,LOOKUP($A$3,Models!$D$7:$D$9,Models!$F$40:$F$42),IF(AND($U152&gt;=1,$U152&lt;=4),LOOKUP($A$3,Models!$D$7:$D$9,Models!$G$40:$G$42),IF(AND($U152&gt;=5,$U152&lt;=7),LOOKUP($A$3,Models!$D$7:$D$9,Models!$H$40:$H$42), IF($U152 &gt; 7,LOOKUP($A$3,Models!$D$7:$D$9,Models!$I$40:$I$42), 0)))), 0)</f>
        <v>0</v>
      </c>
      <c r="AE152" s="14">
        <f>IF($T152=Models!$E$44,IF($U152&lt;1,LOOKUP($A$3,Models!$D$7:$D$9,Models!$F$45:$F$47),IF(AND($U152&gt;=1,$U152&lt;=4),LOOKUP($A$3,Models!$D$7:$D$9,Models!$G$45:$G$47),IF(AND($U152&gt;=5,$U152&lt;=7),LOOKUP($A$3,Models!$D$7:$D$9,Models!$H$45:$H$47), IF($U152 &gt; 7,LOOKUP($A$3,Models!$D$7:$D$9,Models!$I$45:$I$47), 0)))), 0)</f>
        <v>0</v>
      </c>
      <c r="AF152" s="14">
        <f>IF($T152=Models!$E$49,IF($U152&lt;1,LOOKUP($A$3,Models!$D$7:$D$9,Models!$F$50:$F$52),IF(AND($U152&gt;=1,$U152&lt;=4),LOOKUP($A$3,Models!$D$7:$D$9,Models!$G$50:$G$52),IF(AND($U152&gt;=5,$U152&lt;=7),LOOKUP($A$3,Models!$D$7:$D$9,Models!$H$50:$H$52), IF($U152 &gt; 7,LOOKUP($A$3,Models!$D$7:$D$9,Models!$I$50:$I$52), 0)))), 0)</f>
        <v>0</v>
      </c>
      <c r="AG152" s="14">
        <f>IF($T152=Models!$E$54,IF($U152&lt;1,LOOKUP($A$3,Models!$D$7:$D$9,Models!$F$55:$F$57),IF(AND($U152&gt;=1,$U152&lt;=4),LOOKUP($A$3,Models!$D$7:$D$9,Models!$G$55:$G$57),IF(AND($U152&gt;=5,$U152&lt;=7),LOOKUP($A$3,Models!$D$7:$D$9,Models!$H$55:$H$57), IF($U152 &gt; 7,LOOKUP($A$3,Models!$D$7:$D$9,Models!$I$55:$I$57), 0)))), 0)</f>
        <v>0</v>
      </c>
      <c r="AH152" s="14">
        <f>IF($T152=Models!$E$59,IF($U152&lt;1,LOOKUP($A$3,Models!$D$7:$D$9,Models!$F$60:$F$62),IF(AND($U152&gt;=1,$U152&lt;=4),LOOKUP($A$3,Models!$D$7:$D$9,Models!$G$60:$G$62),IF(AND($U152&gt;=5,$U152&lt;=7),LOOKUP($A$3,Models!$D$7:$D$9,Models!$H$60:$H$62), IF($U152 &gt; 7,LOOKUP($A$3,Models!$D$7:$D$9,Models!$I$60:$I$62), 0)))), 0)</f>
        <v>0</v>
      </c>
    </row>
    <row r="153" spans="16:34">
      <c r="P153" s="6" t="e">
        <f ca="1">IF(LOOKUP(Beds!A186, Models!$A$4:$A$105, Models!$B$4:$B$105) = "QUEBEC 2", " ", IF(LOOKUP(Beds!A186, Models!$A$4:$A$105, Models!$B$4:$B$105) = "QUEBEC", " ", IF(Beds!B186 = 0, 0, YEAR(NOW())-IF(VALUE(LEFT(Beds!B186,2))&gt;80,CONCATENATE(19,LEFT(Beds!B186,2)),CONCATENATE(20,LEFT(Beds!B186,2))))))</f>
        <v>#N/A</v>
      </c>
      <c r="S153" s="7" t="str">
        <f>LEFT(Beds!A184,4)</f>
        <v/>
      </c>
      <c r="T153" t="str">
        <f>IF(S153 = "", " ", LOOKUP(S153,Models!$A$4:$A$99,Models!$B$4:$B$99))</f>
        <v xml:space="preserve"> </v>
      </c>
      <c r="U153" t="str">
        <f>Beds!C184</f>
        <v/>
      </c>
      <c r="W153">
        <f t="shared" si="2"/>
        <v>0</v>
      </c>
      <c r="X153" s="14">
        <f>IF($T153=Models!$E$6,IF($U153&lt;1,LOOKUP($A$3,Models!$D$7:$D$9,Models!$F$7:$F$9),IF(AND($U153&gt;=1,$U153&lt;=3),LOOKUP($A$3,Models!$D$7:$D$9,Models!$G$7:$G$9),IF(AND($U153&gt;=4,$U153&lt;=6),LOOKUP($A$3,Models!$D$7:$D$9,Models!$H$7:$H$9), IF(AND($U153&gt;=7,$U153&lt;=10),LOOKUP($A$3,Models!$D$7:$D$9,Models!$I$7:$I$9), IF($U153 &gt; 10,LOOKUP($A$3,Models!$D$7:$D$9,Models!$J$7:$J$9), 0))))), 0)</f>
        <v>0</v>
      </c>
      <c r="Y153" s="14">
        <f>IF($T153=Models!$E$11,IF($U153&lt;1,LOOKUP($A$3,Models!$D$7:$D$9,Models!$F$12:$F$14),IF(AND($U153&gt;=1,$U153&lt;=3),LOOKUP($A$3,Models!$D$7:$D$9,Models!$G$12:$G$14),IF(AND($U153&gt;=4,$U153&lt;=6),LOOKUP($A$3,Models!$D$7:$D$9,Models!$H$12:$H$14), IF(AND($U153&gt;=7,$U153&lt;=10),LOOKUP($A$3,Models!$D$7:$D$9,Models!$I$12:$I$14), IF($U153 &gt; 10,LOOKUP($A$3,Models!$D$7:$D$9,Models!$J$12:$J$14), 0))))), 0)</f>
        <v>0</v>
      </c>
      <c r="Z153" s="14">
        <f>IF($T153=Models!$E$16,IF($U153&lt;1,LOOKUP($A$3,Models!$D$7:$D$9,Models!$F$17:$F$19),IF(AND($U153&gt;=1,$U153&lt;=3),LOOKUP($A$3,Models!$D$7:$D$9,Models!$G$17:$G$19),IF(AND($U153&gt;=4,$U153&lt;=6),LOOKUP($A$3,Models!$D$7:$D$9,Models!$H$17:$H$19), IF(AND($U153&gt;=7,$U153&lt;=10),LOOKUP($A$3,Models!$D$7:$D$9,Models!$I$17:$I$19), IF($U153 &gt; 10,LOOKUP($A$3,Models!$D$7:$D$9,Models!$J$17:$J$19), 0))))), 0)</f>
        <v>0</v>
      </c>
      <c r="AA153" s="14">
        <f>IF($T153=Models!$E$21,IF($U153&lt;1,LOOKUP($A$3,Models!$D$7:$D$9,Models!$F$22:$F$24),IF(AND($U153&gt;=1,$U153&lt;=3),LOOKUP($A$3,Models!$D$7:$D$9,Models!$G$22:$G$24),IF(AND($U153&gt;=4,$U153&lt;=6),LOOKUP($A$3,Models!$D$7:$D$9,Models!$H$22:$H$24), IF(AND($U153&gt;=7,$U153&lt;=10),LOOKUP($A$3,Models!$D$7:$D$9,Models!$I$22:$I$24), IF($U153 &gt; 10,LOOKUP($A$3,Models!$D$7:$D$9,Models!$J$22:$J$24), 0))))), 0)</f>
        <v>0</v>
      </c>
      <c r="AB153" s="14">
        <f>IF($T153=Models!$E$26,IF($U153&lt;1,LOOKUP($A$3,Models!$D$7:$D$9,Models!$F$27:$F$29),IF(AND($U153&gt;=1,$U153&lt;=3),LOOKUP($A$3,Models!$D$7:$D$9,Models!$G$27:$G$29),IF(AND($U153&gt;=4,$U153&lt;=6),LOOKUP($A$3,Models!$D$7:$D$9,Models!$H$27:$H$29), IF(AND($U153&gt;=7,$U153&lt;=10),LOOKUP($A$3,Models!$D$7:$D$9,Models!$I$27:$I$29), IF($U153 &gt; 10,LOOKUP($A$3,Models!$D$7:$D$9,Models!$J$27:$J$29), 0))))), 0)</f>
        <v>0</v>
      </c>
      <c r="AC153" s="14">
        <f>IF($T153=Models!$E$31,IF($U153&lt;1,LOOKUP($A$3,Models!$D$7:$D$9,Models!$F$32:$F$34),IF(AND($U153&gt;=1,$U153&lt;=3),LOOKUP($A$3,Models!$D$7:$D$9,Models!$G$32:$G$34),IF(AND($U153&gt;=4,$U153&lt;=6),LOOKUP($A$3,Models!$D$7:$D$9,Models!$H$32:$H$34), IF(AND($U153&gt;=7,$U153&lt;=10),LOOKUP($A$3,Models!$D$7:$D$9,Models!$I$32:$I$34), IF($U153 &gt; 10,LOOKUP($A$3,Models!$D$7:$D$9,Models!$J$32:$J$34), 0))))), 0)</f>
        <v>0</v>
      </c>
      <c r="AD153" s="14">
        <f>IF($T153=Models!$E$39,IF($U153&lt;1,LOOKUP($A$3,Models!$D$7:$D$9,Models!$F$40:$F$42),IF(AND($U153&gt;=1,$U153&lt;=4),LOOKUP($A$3,Models!$D$7:$D$9,Models!$G$40:$G$42),IF(AND($U153&gt;=5,$U153&lt;=7),LOOKUP($A$3,Models!$D$7:$D$9,Models!$H$40:$H$42), IF($U153 &gt; 7,LOOKUP($A$3,Models!$D$7:$D$9,Models!$I$40:$I$42), 0)))), 0)</f>
        <v>0</v>
      </c>
      <c r="AE153" s="14">
        <f>IF($T153=Models!$E$44,IF($U153&lt;1,LOOKUP($A$3,Models!$D$7:$D$9,Models!$F$45:$F$47),IF(AND($U153&gt;=1,$U153&lt;=4),LOOKUP($A$3,Models!$D$7:$D$9,Models!$G$45:$G$47),IF(AND($U153&gt;=5,$U153&lt;=7),LOOKUP($A$3,Models!$D$7:$D$9,Models!$H$45:$H$47), IF($U153 &gt; 7,LOOKUP($A$3,Models!$D$7:$D$9,Models!$I$45:$I$47), 0)))), 0)</f>
        <v>0</v>
      </c>
      <c r="AF153" s="14">
        <f>IF($T153=Models!$E$49,IF($U153&lt;1,LOOKUP($A$3,Models!$D$7:$D$9,Models!$F$50:$F$52),IF(AND($U153&gt;=1,$U153&lt;=4),LOOKUP($A$3,Models!$D$7:$D$9,Models!$G$50:$G$52),IF(AND($U153&gt;=5,$U153&lt;=7),LOOKUP($A$3,Models!$D$7:$D$9,Models!$H$50:$H$52), IF($U153 &gt; 7,LOOKUP($A$3,Models!$D$7:$D$9,Models!$I$50:$I$52), 0)))), 0)</f>
        <v>0</v>
      </c>
      <c r="AG153" s="14">
        <f>IF($T153=Models!$E$54,IF($U153&lt;1,LOOKUP($A$3,Models!$D$7:$D$9,Models!$F$55:$F$57),IF(AND($U153&gt;=1,$U153&lt;=4),LOOKUP($A$3,Models!$D$7:$D$9,Models!$G$55:$G$57),IF(AND($U153&gt;=5,$U153&lt;=7),LOOKUP($A$3,Models!$D$7:$D$9,Models!$H$55:$H$57), IF($U153 &gt; 7,LOOKUP($A$3,Models!$D$7:$D$9,Models!$I$55:$I$57), 0)))), 0)</f>
        <v>0</v>
      </c>
      <c r="AH153" s="14">
        <f>IF($T153=Models!$E$59,IF($U153&lt;1,LOOKUP($A$3,Models!$D$7:$D$9,Models!$F$60:$F$62),IF(AND($U153&gt;=1,$U153&lt;=4),LOOKUP($A$3,Models!$D$7:$D$9,Models!$G$60:$G$62),IF(AND($U153&gt;=5,$U153&lt;=7),LOOKUP($A$3,Models!$D$7:$D$9,Models!$H$60:$H$62), IF($U153 &gt; 7,LOOKUP($A$3,Models!$D$7:$D$9,Models!$I$60:$I$62), 0)))), 0)</f>
        <v>0</v>
      </c>
    </row>
    <row r="154" spans="16:34">
      <c r="P154" s="6" t="e">
        <f ca="1">IF(LOOKUP(Beds!A187, Models!$A$4:$A$105, Models!$B$4:$B$105) = "QUEBEC 2", " ", IF(LOOKUP(Beds!A187, Models!$A$4:$A$105, Models!$B$4:$B$105) = "QUEBEC", " ", IF(Beds!B187 = 0, 0, YEAR(NOW())-IF(VALUE(LEFT(Beds!B187,2))&gt;80,CONCATENATE(19,LEFT(Beds!B187,2)),CONCATENATE(20,LEFT(Beds!B187,2))))))</f>
        <v>#N/A</v>
      </c>
      <c r="S154" s="7" t="str">
        <f>LEFT(Beds!A185,4)</f>
        <v/>
      </c>
      <c r="T154" t="str">
        <f>IF(S154 = "", " ", LOOKUP(S154,Models!$A$4:$A$99,Models!$B$4:$B$99))</f>
        <v xml:space="preserve"> </v>
      </c>
      <c r="U154" t="str">
        <f>Beds!C185</f>
        <v/>
      </c>
      <c r="W154">
        <f t="shared" si="2"/>
        <v>0</v>
      </c>
      <c r="X154" s="14">
        <f>IF($T154=Models!$E$6,IF($U154&lt;1,LOOKUP($A$3,Models!$D$7:$D$9,Models!$F$7:$F$9),IF(AND($U154&gt;=1,$U154&lt;=3),LOOKUP($A$3,Models!$D$7:$D$9,Models!$G$7:$G$9),IF(AND($U154&gt;=4,$U154&lt;=6),LOOKUP($A$3,Models!$D$7:$D$9,Models!$H$7:$H$9), IF(AND($U154&gt;=7,$U154&lt;=10),LOOKUP($A$3,Models!$D$7:$D$9,Models!$I$7:$I$9), IF($U154 &gt; 10,LOOKUP($A$3,Models!$D$7:$D$9,Models!$J$7:$J$9), 0))))), 0)</f>
        <v>0</v>
      </c>
      <c r="Y154" s="14">
        <f>IF($T154=Models!$E$11,IF($U154&lt;1,LOOKUP($A$3,Models!$D$7:$D$9,Models!$F$12:$F$14),IF(AND($U154&gt;=1,$U154&lt;=3),LOOKUP($A$3,Models!$D$7:$D$9,Models!$G$12:$G$14),IF(AND($U154&gt;=4,$U154&lt;=6),LOOKUP($A$3,Models!$D$7:$D$9,Models!$H$12:$H$14), IF(AND($U154&gt;=7,$U154&lt;=10),LOOKUP($A$3,Models!$D$7:$D$9,Models!$I$12:$I$14), IF($U154 &gt; 10,LOOKUP($A$3,Models!$D$7:$D$9,Models!$J$12:$J$14), 0))))), 0)</f>
        <v>0</v>
      </c>
      <c r="Z154" s="14">
        <f>IF($T154=Models!$E$16,IF($U154&lt;1,LOOKUP($A$3,Models!$D$7:$D$9,Models!$F$17:$F$19),IF(AND($U154&gt;=1,$U154&lt;=3),LOOKUP($A$3,Models!$D$7:$D$9,Models!$G$17:$G$19),IF(AND($U154&gt;=4,$U154&lt;=6),LOOKUP($A$3,Models!$D$7:$D$9,Models!$H$17:$H$19), IF(AND($U154&gt;=7,$U154&lt;=10),LOOKUP($A$3,Models!$D$7:$D$9,Models!$I$17:$I$19), IF($U154 &gt; 10,LOOKUP($A$3,Models!$D$7:$D$9,Models!$J$17:$J$19), 0))))), 0)</f>
        <v>0</v>
      </c>
      <c r="AA154" s="14">
        <f>IF($T154=Models!$E$21,IF($U154&lt;1,LOOKUP($A$3,Models!$D$7:$D$9,Models!$F$22:$F$24),IF(AND($U154&gt;=1,$U154&lt;=3),LOOKUP($A$3,Models!$D$7:$D$9,Models!$G$22:$G$24),IF(AND($U154&gt;=4,$U154&lt;=6),LOOKUP($A$3,Models!$D$7:$D$9,Models!$H$22:$H$24), IF(AND($U154&gt;=7,$U154&lt;=10),LOOKUP($A$3,Models!$D$7:$D$9,Models!$I$22:$I$24), IF($U154 &gt; 10,LOOKUP($A$3,Models!$D$7:$D$9,Models!$J$22:$J$24), 0))))), 0)</f>
        <v>0</v>
      </c>
      <c r="AB154" s="14">
        <f>IF($T154=Models!$E$26,IF($U154&lt;1,LOOKUP($A$3,Models!$D$7:$D$9,Models!$F$27:$F$29),IF(AND($U154&gt;=1,$U154&lt;=3),LOOKUP($A$3,Models!$D$7:$D$9,Models!$G$27:$G$29),IF(AND($U154&gt;=4,$U154&lt;=6),LOOKUP($A$3,Models!$D$7:$D$9,Models!$H$27:$H$29), IF(AND($U154&gt;=7,$U154&lt;=10),LOOKUP($A$3,Models!$D$7:$D$9,Models!$I$27:$I$29), IF($U154 &gt; 10,LOOKUP($A$3,Models!$D$7:$D$9,Models!$J$27:$J$29), 0))))), 0)</f>
        <v>0</v>
      </c>
      <c r="AC154" s="14">
        <f>IF($T154=Models!$E$31,IF($U154&lt;1,LOOKUP($A$3,Models!$D$7:$D$9,Models!$F$32:$F$34),IF(AND($U154&gt;=1,$U154&lt;=3),LOOKUP($A$3,Models!$D$7:$D$9,Models!$G$32:$G$34),IF(AND($U154&gt;=4,$U154&lt;=6),LOOKUP($A$3,Models!$D$7:$D$9,Models!$H$32:$H$34), IF(AND($U154&gt;=7,$U154&lt;=10),LOOKUP($A$3,Models!$D$7:$D$9,Models!$I$32:$I$34), IF($U154 &gt; 10,LOOKUP($A$3,Models!$D$7:$D$9,Models!$J$32:$J$34), 0))))), 0)</f>
        <v>0</v>
      </c>
      <c r="AD154" s="14">
        <f>IF($T154=Models!$E$39,IF($U154&lt;1,LOOKUP($A$3,Models!$D$7:$D$9,Models!$F$40:$F$42),IF(AND($U154&gt;=1,$U154&lt;=4),LOOKUP($A$3,Models!$D$7:$D$9,Models!$G$40:$G$42),IF(AND($U154&gt;=5,$U154&lt;=7),LOOKUP($A$3,Models!$D$7:$D$9,Models!$H$40:$H$42), IF($U154 &gt; 7,LOOKUP($A$3,Models!$D$7:$D$9,Models!$I$40:$I$42), 0)))), 0)</f>
        <v>0</v>
      </c>
      <c r="AE154" s="14">
        <f>IF($T154=Models!$E$44,IF($U154&lt;1,LOOKUP($A$3,Models!$D$7:$D$9,Models!$F$45:$F$47),IF(AND($U154&gt;=1,$U154&lt;=4),LOOKUP($A$3,Models!$D$7:$D$9,Models!$G$45:$G$47),IF(AND($U154&gt;=5,$U154&lt;=7),LOOKUP($A$3,Models!$D$7:$D$9,Models!$H$45:$H$47), IF($U154 &gt; 7,LOOKUP($A$3,Models!$D$7:$D$9,Models!$I$45:$I$47), 0)))), 0)</f>
        <v>0</v>
      </c>
      <c r="AF154" s="14">
        <f>IF($T154=Models!$E$49,IF($U154&lt;1,LOOKUP($A$3,Models!$D$7:$D$9,Models!$F$50:$F$52),IF(AND($U154&gt;=1,$U154&lt;=4),LOOKUP($A$3,Models!$D$7:$D$9,Models!$G$50:$G$52),IF(AND($U154&gt;=5,$U154&lt;=7),LOOKUP($A$3,Models!$D$7:$D$9,Models!$H$50:$H$52), IF($U154 &gt; 7,LOOKUP($A$3,Models!$D$7:$D$9,Models!$I$50:$I$52), 0)))), 0)</f>
        <v>0</v>
      </c>
      <c r="AG154" s="14">
        <f>IF($T154=Models!$E$54,IF($U154&lt;1,LOOKUP($A$3,Models!$D$7:$D$9,Models!$F$55:$F$57),IF(AND($U154&gt;=1,$U154&lt;=4),LOOKUP($A$3,Models!$D$7:$D$9,Models!$G$55:$G$57),IF(AND($U154&gt;=5,$U154&lt;=7),LOOKUP($A$3,Models!$D$7:$D$9,Models!$H$55:$H$57), IF($U154 &gt; 7,LOOKUP($A$3,Models!$D$7:$D$9,Models!$I$55:$I$57), 0)))), 0)</f>
        <v>0</v>
      </c>
      <c r="AH154" s="14">
        <f>IF($T154=Models!$E$59,IF($U154&lt;1,LOOKUP($A$3,Models!$D$7:$D$9,Models!$F$60:$F$62),IF(AND($U154&gt;=1,$U154&lt;=4),LOOKUP($A$3,Models!$D$7:$D$9,Models!$G$60:$G$62),IF(AND($U154&gt;=5,$U154&lt;=7),LOOKUP($A$3,Models!$D$7:$D$9,Models!$H$60:$H$62), IF($U154 &gt; 7,LOOKUP($A$3,Models!$D$7:$D$9,Models!$I$60:$I$62), 0)))), 0)</f>
        <v>0</v>
      </c>
    </row>
    <row r="155" spans="16:34">
      <c r="P155" s="6" t="e">
        <f ca="1">IF(LOOKUP(Beds!A188, Models!$A$4:$A$105, Models!$B$4:$B$105) = "QUEBEC 2", " ", IF(LOOKUP(Beds!A188, Models!$A$4:$A$105, Models!$B$4:$B$105) = "QUEBEC", " ", IF(Beds!B188 = 0, 0, YEAR(NOW())-IF(VALUE(LEFT(Beds!B188,2))&gt;80,CONCATENATE(19,LEFT(Beds!B188,2)),CONCATENATE(20,LEFT(Beds!B188,2))))))</f>
        <v>#N/A</v>
      </c>
      <c r="S155" s="7" t="str">
        <f>LEFT(Beds!A186,4)</f>
        <v/>
      </c>
      <c r="T155" t="str">
        <f>IF(S155 = "", " ", LOOKUP(S155,Models!$A$4:$A$99,Models!$B$4:$B$99))</f>
        <v xml:space="preserve"> </v>
      </c>
      <c r="U155" t="str">
        <f>Beds!C186</f>
        <v/>
      </c>
      <c r="W155">
        <f t="shared" si="2"/>
        <v>0</v>
      </c>
      <c r="X155" s="14">
        <f>IF($T155=Models!$E$6,IF($U155&lt;1,LOOKUP($A$3,Models!$D$7:$D$9,Models!$F$7:$F$9),IF(AND($U155&gt;=1,$U155&lt;=3),LOOKUP($A$3,Models!$D$7:$D$9,Models!$G$7:$G$9),IF(AND($U155&gt;=4,$U155&lt;=6),LOOKUP($A$3,Models!$D$7:$D$9,Models!$H$7:$H$9), IF(AND($U155&gt;=7,$U155&lt;=10),LOOKUP($A$3,Models!$D$7:$D$9,Models!$I$7:$I$9), IF($U155 &gt; 10,LOOKUP($A$3,Models!$D$7:$D$9,Models!$J$7:$J$9), 0))))), 0)</f>
        <v>0</v>
      </c>
      <c r="Y155" s="14">
        <f>IF($T155=Models!$E$11,IF($U155&lt;1,LOOKUP($A$3,Models!$D$7:$D$9,Models!$F$12:$F$14),IF(AND($U155&gt;=1,$U155&lt;=3),LOOKUP($A$3,Models!$D$7:$D$9,Models!$G$12:$G$14),IF(AND($U155&gt;=4,$U155&lt;=6),LOOKUP($A$3,Models!$D$7:$D$9,Models!$H$12:$H$14), IF(AND($U155&gt;=7,$U155&lt;=10),LOOKUP($A$3,Models!$D$7:$D$9,Models!$I$12:$I$14), IF($U155 &gt; 10,LOOKUP($A$3,Models!$D$7:$D$9,Models!$J$12:$J$14), 0))))), 0)</f>
        <v>0</v>
      </c>
      <c r="Z155" s="14">
        <f>IF($T155=Models!$E$16,IF($U155&lt;1,LOOKUP($A$3,Models!$D$7:$D$9,Models!$F$17:$F$19),IF(AND($U155&gt;=1,$U155&lt;=3),LOOKUP($A$3,Models!$D$7:$D$9,Models!$G$17:$G$19),IF(AND($U155&gt;=4,$U155&lt;=6),LOOKUP($A$3,Models!$D$7:$D$9,Models!$H$17:$H$19), IF(AND($U155&gt;=7,$U155&lt;=10),LOOKUP($A$3,Models!$D$7:$D$9,Models!$I$17:$I$19), IF($U155 &gt; 10,LOOKUP($A$3,Models!$D$7:$D$9,Models!$J$17:$J$19), 0))))), 0)</f>
        <v>0</v>
      </c>
      <c r="AA155" s="14">
        <f>IF($T155=Models!$E$21,IF($U155&lt;1,LOOKUP($A$3,Models!$D$7:$D$9,Models!$F$22:$F$24),IF(AND($U155&gt;=1,$U155&lt;=3),LOOKUP($A$3,Models!$D$7:$D$9,Models!$G$22:$G$24),IF(AND($U155&gt;=4,$U155&lt;=6),LOOKUP($A$3,Models!$D$7:$D$9,Models!$H$22:$H$24), IF(AND($U155&gt;=7,$U155&lt;=10),LOOKUP($A$3,Models!$D$7:$D$9,Models!$I$22:$I$24), IF($U155 &gt; 10,LOOKUP($A$3,Models!$D$7:$D$9,Models!$J$22:$J$24), 0))))), 0)</f>
        <v>0</v>
      </c>
      <c r="AB155" s="14">
        <f>IF($T155=Models!$E$26,IF($U155&lt;1,LOOKUP($A$3,Models!$D$7:$D$9,Models!$F$27:$F$29),IF(AND($U155&gt;=1,$U155&lt;=3),LOOKUP($A$3,Models!$D$7:$D$9,Models!$G$27:$G$29),IF(AND($U155&gt;=4,$U155&lt;=6),LOOKUP($A$3,Models!$D$7:$D$9,Models!$H$27:$H$29), IF(AND($U155&gt;=7,$U155&lt;=10),LOOKUP($A$3,Models!$D$7:$D$9,Models!$I$27:$I$29), IF($U155 &gt; 10,LOOKUP($A$3,Models!$D$7:$D$9,Models!$J$27:$J$29), 0))))), 0)</f>
        <v>0</v>
      </c>
      <c r="AC155" s="14">
        <f>IF($T155=Models!$E$31,IF($U155&lt;1,LOOKUP($A$3,Models!$D$7:$D$9,Models!$F$32:$F$34),IF(AND($U155&gt;=1,$U155&lt;=3),LOOKUP($A$3,Models!$D$7:$D$9,Models!$G$32:$G$34),IF(AND($U155&gt;=4,$U155&lt;=6),LOOKUP($A$3,Models!$D$7:$D$9,Models!$H$32:$H$34), IF(AND($U155&gt;=7,$U155&lt;=10),LOOKUP($A$3,Models!$D$7:$D$9,Models!$I$32:$I$34), IF($U155 &gt; 10,LOOKUP($A$3,Models!$D$7:$D$9,Models!$J$32:$J$34), 0))))), 0)</f>
        <v>0</v>
      </c>
      <c r="AD155" s="14">
        <f>IF($T155=Models!$E$39,IF($U155&lt;1,LOOKUP($A$3,Models!$D$7:$D$9,Models!$F$40:$F$42),IF(AND($U155&gt;=1,$U155&lt;=4),LOOKUP($A$3,Models!$D$7:$D$9,Models!$G$40:$G$42),IF(AND($U155&gt;=5,$U155&lt;=7),LOOKUP($A$3,Models!$D$7:$D$9,Models!$H$40:$H$42), IF($U155 &gt; 7,LOOKUP($A$3,Models!$D$7:$D$9,Models!$I$40:$I$42), 0)))), 0)</f>
        <v>0</v>
      </c>
      <c r="AE155" s="14">
        <f>IF($T155=Models!$E$44,IF($U155&lt;1,LOOKUP($A$3,Models!$D$7:$D$9,Models!$F$45:$F$47),IF(AND($U155&gt;=1,$U155&lt;=4),LOOKUP($A$3,Models!$D$7:$D$9,Models!$G$45:$G$47),IF(AND($U155&gt;=5,$U155&lt;=7),LOOKUP($A$3,Models!$D$7:$D$9,Models!$H$45:$H$47), IF($U155 &gt; 7,LOOKUP($A$3,Models!$D$7:$D$9,Models!$I$45:$I$47), 0)))), 0)</f>
        <v>0</v>
      </c>
      <c r="AF155" s="14">
        <f>IF($T155=Models!$E$49,IF($U155&lt;1,LOOKUP($A$3,Models!$D$7:$D$9,Models!$F$50:$F$52),IF(AND($U155&gt;=1,$U155&lt;=4),LOOKUP($A$3,Models!$D$7:$D$9,Models!$G$50:$G$52),IF(AND($U155&gt;=5,$U155&lt;=7),LOOKUP($A$3,Models!$D$7:$D$9,Models!$H$50:$H$52), IF($U155 &gt; 7,LOOKUP($A$3,Models!$D$7:$D$9,Models!$I$50:$I$52), 0)))), 0)</f>
        <v>0</v>
      </c>
      <c r="AG155" s="14">
        <f>IF($T155=Models!$E$54,IF($U155&lt;1,LOOKUP($A$3,Models!$D$7:$D$9,Models!$F$55:$F$57),IF(AND($U155&gt;=1,$U155&lt;=4),LOOKUP($A$3,Models!$D$7:$D$9,Models!$G$55:$G$57),IF(AND($U155&gt;=5,$U155&lt;=7),LOOKUP($A$3,Models!$D$7:$D$9,Models!$H$55:$H$57), IF($U155 &gt; 7,LOOKUP($A$3,Models!$D$7:$D$9,Models!$I$55:$I$57), 0)))), 0)</f>
        <v>0</v>
      </c>
      <c r="AH155" s="14">
        <f>IF($T155=Models!$E$59,IF($U155&lt;1,LOOKUP($A$3,Models!$D$7:$D$9,Models!$F$60:$F$62),IF(AND($U155&gt;=1,$U155&lt;=4),LOOKUP($A$3,Models!$D$7:$D$9,Models!$G$60:$G$62),IF(AND($U155&gt;=5,$U155&lt;=7),LOOKUP($A$3,Models!$D$7:$D$9,Models!$H$60:$H$62), IF($U155 &gt; 7,LOOKUP($A$3,Models!$D$7:$D$9,Models!$I$60:$I$62), 0)))), 0)</f>
        <v>0</v>
      </c>
    </row>
    <row r="156" spans="16:34">
      <c r="P156" s="6" t="e">
        <f ca="1">IF(LOOKUP(Beds!A189, Models!$A$4:$A$105, Models!$B$4:$B$105) = "QUEBEC 2", " ", IF(LOOKUP(Beds!A189, Models!$A$4:$A$105, Models!$B$4:$B$105) = "QUEBEC", " ", IF(Beds!B189 = 0, 0, YEAR(NOW())-IF(VALUE(LEFT(Beds!B189,2))&gt;80,CONCATENATE(19,LEFT(Beds!B189,2)),CONCATENATE(20,LEFT(Beds!B189,2))))))</f>
        <v>#N/A</v>
      </c>
      <c r="S156" s="7" t="str">
        <f>LEFT(Beds!A187,4)</f>
        <v/>
      </c>
      <c r="T156" t="str">
        <f>IF(S156 = "", " ", LOOKUP(S156,Models!$A$4:$A$99,Models!$B$4:$B$99))</f>
        <v xml:space="preserve"> </v>
      </c>
      <c r="U156" t="str">
        <f>Beds!C187</f>
        <v/>
      </c>
      <c r="W156">
        <f t="shared" si="2"/>
        <v>0</v>
      </c>
      <c r="X156" s="14">
        <f>IF($T156=Models!$E$6,IF($U156&lt;1,LOOKUP($A$3,Models!$D$7:$D$9,Models!$F$7:$F$9),IF(AND($U156&gt;=1,$U156&lt;=3),LOOKUP($A$3,Models!$D$7:$D$9,Models!$G$7:$G$9),IF(AND($U156&gt;=4,$U156&lt;=6),LOOKUP($A$3,Models!$D$7:$D$9,Models!$H$7:$H$9), IF(AND($U156&gt;=7,$U156&lt;=10),LOOKUP($A$3,Models!$D$7:$D$9,Models!$I$7:$I$9), IF($U156 &gt; 10,LOOKUP($A$3,Models!$D$7:$D$9,Models!$J$7:$J$9), 0))))), 0)</f>
        <v>0</v>
      </c>
      <c r="Y156" s="14">
        <f>IF($T156=Models!$E$11,IF($U156&lt;1,LOOKUP($A$3,Models!$D$7:$D$9,Models!$F$12:$F$14),IF(AND($U156&gt;=1,$U156&lt;=3),LOOKUP($A$3,Models!$D$7:$D$9,Models!$G$12:$G$14),IF(AND($U156&gt;=4,$U156&lt;=6),LOOKUP($A$3,Models!$D$7:$D$9,Models!$H$12:$H$14), IF(AND($U156&gt;=7,$U156&lt;=10),LOOKUP($A$3,Models!$D$7:$D$9,Models!$I$12:$I$14), IF($U156 &gt; 10,LOOKUP($A$3,Models!$D$7:$D$9,Models!$J$12:$J$14), 0))))), 0)</f>
        <v>0</v>
      </c>
      <c r="Z156" s="14">
        <f>IF($T156=Models!$E$16,IF($U156&lt;1,LOOKUP($A$3,Models!$D$7:$D$9,Models!$F$17:$F$19),IF(AND($U156&gt;=1,$U156&lt;=3),LOOKUP($A$3,Models!$D$7:$D$9,Models!$G$17:$G$19),IF(AND($U156&gt;=4,$U156&lt;=6),LOOKUP($A$3,Models!$D$7:$D$9,Models!$H$17:$H$19), IF(AND($U156&gt;=7,$U156&lt;=10),LOOKUP($A$3,Models!$D$7:$D$9,Models!$I$17:$I$19), IF($U156 &gt; 10,LOOKUP($A$3,Models!$D$7:$D$9,Models!$J$17:$J$19), 0))))), 0)</f>
        <v>0</v>
      </c>
      <c r="AA156" s="14">
        <f>IF($T156=Models!$E$21,IF($U156&lt;1,LOOKUP($A$3,Models!$D$7:$D$9,Models!$F$22:$F$24),IF(AND($U156&gt;=1,$U156&lt;=3),LOOKUP($A$3,Models!$D$7:$D$9,Models!$G$22:$G$24),IF(AND($U156&gt;=4,$U156&lt;=6),LOOKUP($A$3,Models!$D$7:$D$9,Models!$H$22:$H$24), IF(AND($U156&gt;=7,$U156&lt;=10),LOOKUP($A$3,Models!$D$7:$D$9,Models!$I$22:$I$24), IF($U156 &gt; 10,LOOKUP($A$3,Models!$D$7:$D$9,Models!$J$22:$J$24), 0))))), 0)</f>
        <v>0</v>
      </c>
      <c r="AB156" s="14">
        <f>IF($T156=Models!$E$26,IF($U156&lt;1,LOOKUP($A$3,Models!$D$7:$D$9,Models!$F$27:$F$29),IF(AND($U156&gt;=1,$U156&lt;=3),LOOKUP($A$3,Models!$D$7:$D$9,Models!$G$27:$G$29),IF(AND($U156&gt;=4,$U156&lt;=6),LOOKUP($A$3,Models!$D$7:$D$9,Models!$H$27:$H$29), IF(AND($U156&gt;=7,$U156&lt;=10),LOOKUP($A$3,Models!$D$7:$D$9,Models!$I$27:$I$29), IF($U156 &gt; 10,LOOKUP($A$3,Models!$D$7:$D$9,Models!$J$27:$J$29), 0))))), 0)</f>
        <v>0</v>
      </c>
      <c r="AC156" s="14">
        <f>IF($T156=Models!$E$31,IF($U156&lt;1,LOOKUP($A$3,Models!$D$7:$D$9,Models!$F$32:$F$34),IF(AND($U156&gt;=1,$U156&lt;=3),LOOKUP($A$3,Models!$D$7:$D$9,Models!$G$32:$G$34),IF(AND($U156&gt;=4,$U156&lt;=6),LOOKUP($A$3,Models!$D$7:$D$9,Models!$H$32:$H$34), IF(AND($U156&gt;=7,$U156&lt;=10),LOOKUP($A$3,Models!$D$7:$D$9,Models!$I$32:$I$34), IF($U156 &gt; 10,LOOKUP($A$3,Models!$D$7:$D$9,Models!$J$32:$J$34), 0))))), 0)</f>
        <v>0</v>
      </c>
      <c r="AD156" s="14">
        <f>IF($T156=Models!$E$39,IF($U156&lt;1,LOOKUP($A$3,Models!$D$7:$D$9,Models!$F$40:$F$42),IF(AND($U156&gt;=1,$U156&lt;=4),LOOKUP($A$3,Models!$D$7:$D$9,Models!$G$40:$G$42),IF(AND($U156&gt;=5,$U156&lt;=7),LOOKUP($A$3,Models!$D$7:$D$9,Models!$H$40:$H$42), IF($U156 &gt; 7,LOOKUP($A$3,Models!$D$7:$D$9,Models!$I$40:$I$42), 0)))), 0)</f>
        <v>0</v>
      </c>
      <c r="AE156" s="14">
        <f>IF($T156=Models!$E$44,IF($U156&lt;1,LOOKUP($A$3,Models!$D$7:$D$9,Models!$F$45:$F$47),IF(AND($U156&gt;=1,$U156&lt;=4),LOOKUP($A$3,Models!$D$7:$D$9,Models!$G$45:$G$47),IF(AND($U156&gt;=5,$U156&lt;=7),LOOKUP($A$3,Models!$D$7:$D$9,Models!$H$45:$H$47), IF($U156 &gt; 7,LOOKUP($A$3,Models!$D$7:$D$9,Models!$I$45:$I$47), 0)))), 0)</f>
        <v>0</v>
      </c>
      <c r="AF156" s="14">
        <f>IF($T156=Models!$E$49,IF($U156&lt;1,LOOKUP($A$3,Models!$D$7:$D$9,Models!$F$50:$F$52),IF(AND($U156&gt;=1,$U156&lt;=4),LOOKUP($A$3,Models!$D$7:$D$9,Models!$G$50:$G$52),IF(AND($U156&gt;=5,$U156&lt;=7),LOOKUP($A$3,Models!$D$7:$D$9,Models!$H$50:$H$52), IF($U156 &gt; 7,LOOKUP($A$3,Models!$D$7:$D$9,Models!$I$50:$I$52), 0)))), 0)</f>
        <v>0</v>
      </c>
      <c r="AG156" s="14">
        <f>IF($T156=Models!$E$54,IF($U156&lt;1,LOOKUP($A$3,Models!$D$7:$D$9,Models!$F$55:$F$57),IF(AND($U156&gt;=1,$U156&lt;=4),LOOKUP($A$3,Models!$D$7:$D$9,Models!$G$55:$G$57),IF(AND($U156&gt;=5,$U156&lt;=7),LOOKUP($A$3,Models!$D$7:$D$9,Models!$H$55:$H$57), IF($U156 &gt; 7,LOOKUP($A$3,Models!$D$7:$D$9,Models!$I$55:$I$57), 0)))), 0)</f>
        <v>0</v>
      </c>
      <c r="AH156" s="14">
        <f>IF($T156=Models!$E$59,IF($U156&lt;1,LOOKUP($A$3,Models!$D$7:$D$9,Models!$F$60:$F$62),IF(AND($U156&gt;=1,$U156&lt;=4),LOOKUP($A$3,Models!$D$7:$D$9,Models!$G$60:$G$62),IF(AND($U156&gt;=5,$U156&lt;=7),LOOKUP($A$3,Models!$D$7:$D$9,Models!$H$60:$H$62), IF($U156 &gt; 7,LOOKUP($A$3,Models!$D$7:$D$9,Models!$I$60:$I$62), 0)))), 0)</f>
        <v>0</v>
      </c>
    </row>
    <row r="157" spans="16:34">
      <c r="P157" s="6" t="e">
        <f ca="1">IF(LOOKUP(Beds!A190, Models!$A$4:$A$105, Models!$B$4:$B$105) = "QUEBEC 2", " ", IF(LOOKUP(Beds!A190, Models!$A$4:$A$105, Models!$B$4:$B$105) = "QUEBEC", " ", IF(Beds!B190 = 0, 0, YEAR(NOW())-IF(VALUE(LEFT(Beds!B190,2))&gt;80,CONCATENATE(19,LEFT(Beds!B190,2)),CONCATENATE(20,LEFT(Beds!B190,2))))))</f>
        <v>#N/A</v>
      </c>
      <c r="S157" s="7" t="str">
        <f>LEFT(Beds!A188,4)</f>
        <v/>
      </c>
      <c r="T157" t="str">
        <f>IF(S157 = "", " ", LOOKUP(S157,Models!$A$4:$A$99,Models!$B$4:$B$99))</f>
        <v xml:space="preserve"> </v>
      </c>
      <c r="U157" t="str">
        <f>Beds!C188</f>
        <v/>
      </c>
      <c r="W157">
        <f t="shared" si="2"/>
        <v>0</v>
      </c>
      <c r="X157" s="14">
        <f>IF($T157=Models!$E$6,IF($U157&lt;1,LOOKUP($A$3,Models!$D$7:$D$9,Models!$F$7:$F$9),IF(AND($U157&gt;=1,$U157&lt;=3),LOOKUP($A$3,Models!$D$7:$D$9,Models!$G$7:$G$9),IF(AND($U157&gt;=4,$U157&lt;=6),LOOKUP($A$3,Models!$D$7:$D$9,Models!$H$7:$H$9), IF(AND($U157&gt;=7,$U157&lt;=10),LOOKUP($A$3,Models!$D$7:$D$9,Models!$I$7:$I$9), IF($U157 &gt; 10,LOOKUP($A$3,Models!$D$7:$D$9,Models!$J$7:$J$9), 0))))), 0)</f>
        <v>0</v>
      </c>
      <c r="Y157" s="14">
        <f>IF($T157=Models!$E$11,IF($U157&lt;1,LOOKUP($A$3,Models!$D$7:$D$9,Models!$F$12:$F$14),IF(AND($U157&gt;=1,$U157&lt;=3),LOOKUP($A$3,Models!$D$7:$D$9,Models!$G$12:$G$14),IF(AND($U157&gt;=4,$U157&lt;=6),LOOKUP($A$3,Models!$D$7:$D$9,Models!$H$12:$H$14), IF(AND($U157&gt;=7,$U157&lt;=10),LOOKUP($A$3,Models!$D$7:$D$9,Models!$I$12:$I$14), IF($U157 &gt; 10,LOOKUP($A$3,Models!$D$7:$D$9,Models!$J$12:$J$14), 0))))), 0)</f>
        <v>0</v>
      </c>
      <c r="Z157" s="14">
        <f>IF($T157=Models!$E$16,IF($U157&lt;1,LOOKUP($A$3,Models!$D$7:$D$9,Models!$F$17:$F$19),IF(AND($U157&gt;=1,$U157&lt;=3),LOOKUP($A$3,Models!$D$7:$D$9,Models!$G$17:$G$19),IF(AND($U157&gt;=4,$U157&lt;=6),LOOKUP($A$3,Models!$D$7:$D$9,Models!$H$17:$H$19), IF(AND($U157&gt;=7,$U157&lt;=10),LOOKUP($A$3,Models!$D$7:$D$9,Models!$I$17:$I$19), IF($U157 &gt; 10,LOOKUP($A$3,Models!$D$7:$D$9,Models!$J$17:$J$19), 0))))), 0)</f>
        <v>0</v>
      </c>
      <c r="AA157" s="14">
        <f>IF($T157=Models!$E$21,IF($U157&lt;1,LOOKUP($A$3,Models!$D$7:$D$9,Models!$F$22:$F$24),IF(AND($U157&gt;=1,$U157&lt;=3),LOOKUP($A$3,Models!$D$7:$D$9,Models!$G$22:$G$24),IF(AND($U157&gt;=4,$U157&lt;=6),LOOKUP($A$3,Models!$D$7:$D$9,Models!$H$22:$H$24), IF(AND($U157&gt;=7,$U157&lt;=10),LOOKUP($A$3,Models!$D$7:$D$9,Models!$I$22:$I$24), IF($U157 &gt; 10,LOOKUP($A$3,Models!$D$7:$D$9,Models!$J$22:$J$24), 0))))), 0)</f>
        <v>0</v>
      </c>
      <c r="AB157" s="14">
        <f>IF($T157=Models!$E$26,IF($U157&lt;1,LOOKUP($A$3,Models!$D$7:$D$9,Models!$F$27:$F$29),IF(AND($U157&gt;=1,$U157&lt;=3),LOOKUP($A$3,Models!$D$7:$D$9,Models!$G$27:$G$29),IF(AND($U157&gt;=4,$U157&lt;=6),LOOKUP($A$3,Models!$D$7:$D$9,Models!$H$27:$H$29), IF(AND($U157&gt;=7,$U157&lt;=10),LOOKUP($A$3,Models!$D$7:$D$9,Models!$I$27:$I$29), IF($U157 &gt; 10,LOOKUP($A$3,Models!$D$7:$D$9,Models!$J$27:$J$29), 0))))), 0)</f>
        <v>0</v>
      </c>
      <c r="AC157" s="14">
        <f>IF($T157=Models!$E$31,IF($U157&lt;1,LOOKUP($A$3,Models!$D$7:$D$9,Models!$F$32:$F$34),IF(AND($U157&gt;=1,$U157&lt;=3),LOOKUP($A$3,Models!$D$7:$D$9,Models!$G$32:$G$34),IF(AND($U157&gt;=4,$U157&lt;=6),LOOKUP($A$3,Models!$D$7:$D$9,Models!$H$32:$H$34), IF(AND($U157&gt;=7,$U157&lt;=10),LOOKUP($A$3,Models!$D$7:$D$9,Models!$I$32:$I$34), IF($U157 &gt; 10,LOOKUP($A$3,Models!$D$7:$D$9,Models!$J$32:$J$34), 0))))), 0)</f>
        <v>0</v>
      </c>
      <c r="AD157" s="14">
        <f>IF($T157=Models!$E$39,IF($U157&lt;1,LOOKUP($A$3,Models!$D$7:$D$9,Models!$F$40:$F$42),IF(AND($U157&gt;=1,$U157&lt;=4),LOOKUP($A$3,Models!$D$7:$D$9,Models!$G$40:$G$42),IF(AND($U157&gt;=5,$U157&lt;=7),LOOKUP($A$3,Models!$D$7:$D$9,Models!$H$40:$H$42), IF($U157 &gt; 7,LOOKUP($A$3,Models!$D$7:$D$9,Models!$I$40:$I$42), 0)))), 0)</f>
        <v>0</v>
      </c>
      <c r="AE157" s="14">
        <f>IF($T157=Models!$E$44,IF($U157&lt;1,LOOKUP($A$3,Models!$D$7:$D$9,Models!$F$45:$F$47),IF(AND($U157&gt;=1,$U157&lt;=4),LOOKUP($A$3,Models!$D$7:$D$9,Models!$G$45:$G$47),IF(AND($U157&gt;=5,$U157&lt;=7),LOOKUP($A$3,Models!$D$7:$D$9,Models!$H$45:$H$47), IF($U157 &gt; 7,LOOKUP($A$3,Models!$D$7:$D$9,Models!$I$45:$I$47), 0)))), 0)</f>
        <v>0</v>
      </c>
      <c r="AF157" s="14">
        <f>IF($T157=Models!$E$49,IF($U157&lt;1,LOOKUP($A$3,Models!$D$7:$D$9,Models!$F$50:$F$52),IF(AND($U157&gt;=1,$U157&lt;=4),LOOKUP($A$3,Models!$D$7:$D$9,Models!$G$50:$G$52),IF(AND($U157&gt;=5,$U157&lt;=7),LOOKUP($A$3,Models!$D$7:$D$9,Models!$H$50:$H$52), IF($U157 &gt; 7,LOOKUP($A$3,Models!$D$7:$D$9,Models!$I$50:$I$52), 0)))), 0)</f>
        <v>0</v>
      </c>
      <c r="AG157" s="14">
        <f>IF($T157=Models!$E$54,IF($U157&lt;1,LOOKUP($A$3,Models!$D$7:$D$9,Models!$F$55:$F$57),IF(AND($U157&gt;=1,$U157&lt;=4),LOOKUP($A$3,Models!$D$7:$D$9,Models!$G$55:$G$57),IF(AND($U157&gt;=5,$U157&lt;=7),LOOKUP($A$3,Models!$D$7:$D$9,Models!$H$55:$H$57), IF($U157 &gt; 7,LOOKUP($A$3,Models!$D$7:$D$9,Models!$I$55:$I$57), 0)))), 0)</f>
        <v>0</v>
      </c>
      <c r="AH157" s="14">
        <f>IF($T157=Models!$E$59,IF($U157&lt;1,LOOKUP($A$3,Models!$D$7:$D$9,Models!$F$60:$F$62),IF(AND($U157&gt;=1,$U157&lt;=4),LOOKUP($A$3,Models!$D$7:$D$9,Models!$G$60:$G$62),IF(AND($U157&gt;=5,$U157&lt;=7),LOOKUP($A$3,Models!$D$7:$D$9,Models!$H$60:$H$62), IF($U157 &gt; 7,LOOKUP($A$3,Models!$D$7:$D$9,Models!$I$60:$I$62), 0)))), 0)</f>
        <v>0</v>
      </c>
    </row>
    <row r="158" spans="16:34">
      <c r="P158" s="6" t="e">
        <f ca="1">IF(LOOKUP(Beds!A191, Models!$A$4:$A$105, Models!$B$4:$B$105) = "QUEBEC 2", " ", IF(LOOKUP(Beds!A191, Models!$A$4:$A$105, Models!$B$4:$B$105) = "QUEBEC", " ", IF(Beds!B191 = 0, 0, YEAR(NOW())-IF(VALUE(LEFT(Beds!B191,2))&gt;80,CONCATENATE(19,LEFT(Beds!B191,2)),CONCATENATE(20,LEFT(Beds!B191,2))))))</f>
        <v>#N/A</v>
      </c>
      <c r="S158" s="7" t="str">
        <f>LEFT(Beds!A189,4)</f>
        <v/>
      </c>
      <c r="T158" t="str">
        <f>IF(S158 = "", " ", LOOKUP(S158,Models!$A$4:$A$99,Models!$B$4:$B$99))</f>
        <v xml:space="preserve"> </v>
      </c>
      <c r="U158" t="str">
        <f>Beds!C189</f>
        <v/>
      </c>
      <c r="W158">
        <f t="shared" si="2"/>
        <v>0</v>
      </c>
      <c r="X158" s="14">
        <f>IF($T158=Models!$E$6,IF($U158&lt;1,LOOKUP($A$3,Models!$D$7:$D$9,Models!$F$7:$F$9),IF(AND($U158&gt;=1,$U158&lt;=3),LOOKUP($A$3,Models!$D$7:$D$9,Models!$G$7:$G$9),IF(AND($U158&gt;=4,$U158&lt;=6),LOOKUP($A$3,Models!$D$7:$D$9,Models!$H$7:$H$9), IF(AND($U158&gt;=7,$U158&lt;=10),LOOKUP($A$3,Models!$D$7:$D$9,Models!$I$7:$I$9), IF($U158 &gt; 10,LOOKUP($A$3,Models!$D$7:$D$9,Models!$J$7:$J$9), 0))))), 0)</f>
        <v>0</v>
      </c>
      <c r="Y158" s="14">
        <f>IF($T158=Models!$E$11,IF($U158&lt;1,LOOKUP($A$3,Models!$D$7:$D$9,Models!$F$12:$F$14),IF(AND($U158&gt;=1,$U158&lt;=3),LOOKUP($A$3,Models!$D$7:$D$9,Models!$G$12:$G$14),IF(AND($U158&gt;=4,$U158&lt;=6),LOOKUP($A$3,Models!$D$7:$D$9,Models!$H$12:$H$14), IF(AND($U158&gt;=7,$U158&lt;=10),LOOKUP($A$3,Models!$D$7:$D$9,Models!$I$12:$I$14), IF($U158 &gt; 10,LOOKUP($A$3,Models!$D$7:$D$9,Models!$J$12:$J$14), 0))))), 0)</f>
        <v>0</v>
      </c>
      <c r="Z158" s="14">
        <f>IF($T158=Models!$E$16,IF($U158&lt;1,LOOKUP($A$3,Models!$D$7:$D$9,Models!$F$17:$F$19),IF(AND($U158&gt;=1,$U158&lt;=3),LOOKUP($A$3,Models!$D$7:$D$9,Models!$G$17:$G$19),IF(AND($U158&gt;=4,$U158&lt;=6),LOOKUP($A$3,Models!$D$7:$D$9,Models!$H$17:$H$19), IF(AND($U158&gt;=7,$U158&lt;=10),LOOKUP($A$3,Models!$D$7:$D$9,Models!$I$17:$I$19), IF($U158 &gt; 10,LOOKUP($A$3,Models!$D$7:$D$9,Models!$J$17:$J$19), 0))))), 0)</f>
        <v>0</v>
      </c>
      <c r="AA158" s="14">
        <f>IF($T158=Models!$E$21,IF($U158&lt;1,LOOKUP($A$3,Models!$D$7:$D$9,Models!$F$22:$F$24),IF(AND($U158&gt;=1,$U158&lt;=3),LOOKUP($A$3,Models!$D$7:$D$9,Models!$G$22:$G$24),IF(AND($U158&gt;=4,$U158&lt;=6),LOOKUP($A$3,Models!$D$7:$D$9,Models!$H$22:$H$24), IF(AND($U158&gt;=7,$U158&lt;=10),LOOKUP($A$3,Models!$D$7:$D$9,Models!$I$22:$I$24), IF($U158 &gt; 10,LOOKUP($A$3,Models!$D$7:$D$9,Models!$J$22:$J$24), 0))))), 0)</f>
        <v>0</v>
      </c>
      <c r="AB158" s="14">
        <f>IF($T158=Models!$E$26,IF($U158&lt;1,LOOKUP($A$3,Models!$D$7:$D$9,Models!$F$27:$F$29),IF(AND($U158&gt;=1,$U158&lt;=3),LOOKUP($A$3,Models!$D$7:$D$9,Models!$G$27:$G$29),IF(AND($U158&gt;=4,$U158&lt;=6),LOOKUP($A$3,Models!$D$7:$D$9,Models!$H$27:$H$29), IF(AND($U158&gt;=7,$U158&lt;=10),LOOKUP($A$3,Models!$D$7:$D$9,Models!$I$27:$I$29), IF($U158 &gt; 10,LOOKUP($A$3,Models!$D$7:$D$9,Models!$J$27:$J$29), 0))))), 0)</f>
        <v>0</v>
      </c>
      <c r="AC158" s="14">
        <f>IF($T158=Models!$E$31,IF($U158&lt;1,LOOKUP($A$3,Models!$D$7:$D$9,Models!$F$32:$F$34),IF(AND($U158&gt;=1,$U158&lt;=3),LOOKUP($A$3,Models!$D$7:$D$9,Models!$G$32:$G$34),IF(AND($U158&gt;=4,$U158&lt;=6),LOOKUP($A$3,Models!$D$7:$D$9,Models!$H$32:$H$34), IF(AND($U158&gt;=7,$U158&lt;=10),LOOKUP($A$3,Models!$D$7:$D$9,Models!$I$32:$I$34), IF($U158 &gt; 10,LOOKUP($A$3,Models!$D$7:$D$9,Models!$J$32:$J$34), 0))))), 0)</f>
        <v>0</v>
      </c>
      <c r="AD158" s="14">
        <f>IF($T158=Models!$E$39,IF($U158&lt;1,LOOKUP($A$3,Models!$D$7:$D$9,Models!$F$40:$F$42),IF(AND($U158&gt;=1,$U158&lt;=4),LOOKUP($A$3,Models!$D$7:$D$9,Models!$G$40:$G$42),IF(AND($U158&gt;=5,$U158&lt;=7),LOOKUP($A$3,Models!$D$7:$D$9,Models!$H$40:$H$42), IF($U158 &gt; 7,LOOKUP($A$3,Models!$D$7:$D$9,Models!$I$40:$I$42), 0)))), 0)</f>
        <v>0</v>
      </c>
      <c r="AE158" s="14">
        <f>IF($T158=Models!$E$44,IF($U158&lt;1,LOOKUP($A$3,Models!$D$7:$D$9,Models!$F$45:$F$47),IF(AND($U158&gt;=1,$U158&lt;=4),LOOKUP($A$3,Models!$D$7:$D$9,Models!$G$45:$G$47),IF(AND($U158&gt;=5,$U158&lt;=7),LOOKUP($A$3,Models!$D$7:$D$9,Models!$H$45:$H$47), IF($U158 &gt; 7,LOOKUP($A$3,Models!$D$7:$D$9,Models!$I$45:$I$47), 0)))), 0)</f>
        <v>0</v>
      </c>
      <c r="AF158" s="14">
        <f>IF($T158=Models!$E$49,IF($U158&lt;1,LOOKUP($A$3,Models!$D$7:$D$9,Models!$F$50:$F$52),IF(AND($U158&gt;=1,$U158&lt;=4),LOOKUP($A$3,Models!$D$7:$D$9,Models!$G$50:$G$52),IF(AND($U158&gt;=5,$U158&lt;=7),LOOKUP($A$3,Models!$D$7:$D$9,Models!$H$50:$H$52), IF($U158 &gt; 7,LOOKUP($A$3,Models!$D$7:$D$9,Models!$I$50:$I$52), 0)))), 0)</f>
        <v>0</v>
      </c>
      <c r="AG158" s="14">
        <f>IF($T158=Models!$E$54,IF($U158&lt;1,LOOKUP($A$3,Models!$D$7:$D$9,Models!$F$55:$F$57),IF(AND($U158&gt;=1,$U158&lt;=4),LOOKUP($A$3,Models!$D$7:$D$9,Models!$G$55:$G$57),IF(AND($U158&gt;=5,$U158&lt;=7),LOOKUP($A$3,Models!$D$7:$D$9,Models!$H$55:$H$57), IF($U158 &gt; 7,LOOKUP($A$3,Models!$D$7:$D$9,Models!$I$55:$I$57), 0)))), 0)</f>
        <v>0</v>
      </c>
      <c r="AH158" s="14">
        <f>IF($T158=Models!$E$59,IF($U158&lt;1,LOOKUP($A$3,Models!$D$7:$D$9,Models!$F$60:$F$62),IF(AND($U158&gt;=1,$U158&lt;=4),LOOKUP($A$3,Models!$D$7:$D$9,Models!$G$60:$G$62),IF(AND($U158&gt;=5,$U158&lt;=7),LOOKUP($A$3,Models!$D$7:$D$9,Models!$H$60:$H$62), IF($U158 &gt; 7,LOOKUP($A$3,Models!$D$7:$D$9,Models!$I$60:$I$62), 0)))), 0)</f>
        <v>0</v>
      </c>
    </row>
    <row r="159" spans="16:34">
      <c r="P159" s="6" t="e">
        <f ca="1">IF(LOOKUP(Beds!A192, Models!$A$4:$A$105, Models!$B$4:$B$105) = "QUEBEC 2", " ", IF(LOOKUP(Beds!A192, Models!$A$4:$A$105, Models!$B$4:$B$105) = "QUEBEC", " ", IF(Beds!B192 = 0, 0, YEAR(NOW())-IF(VALUE(LEFT(Beds!B192,2))&gt;80,CONCATENATE(19,LEFT(Beds!B192,2)),CONCATENATE(20,LEFT(Beds!B192,2))))))</f>
        <v>#N/A</v>
      </c>
      <c r="S159" s="7" t="str">
        <f>LEFT(Beds!A190,4)</f>
        <v/>
      </c>
      <c r="T159" t="str">
        <f>IF(S159 = "", " ", LOOKUP(S159,Models!$A$4:$A$99,Models!$B$4:$B$99))</f>
        <v xml:space="preserve"> </v>
      </c>
      <c r="U159" t="str">
        <f>Beds!C190</f>
        <v/>
      </c>
      <c r="W159">
        <f t="shared" si="2"/>
        <v>0</v>
      </c>
      <c r="X159" s="14">
        <f>IF($T159=Models!$E$6,IF($U159&lt;1,LOOKUP($A$3,Models!$D$7:$D$9,Models!$F$7:$F$9),IF(AND($U159&gt;=1,$U159&lt;=3),LOOKUP($A$3,Models!$D$7:$D$9,Models!$G$7:$G$9),IF(AND($U159&gt;=4,$U159&lt;=6),LOOKUP($A$3,Models!$D$7:$D$9,Models!$H$7:$H$9), IF(AND($U159&gt;=7,$U159&lt;=10),LOOKUP($A$3,Models!$D$7:$D$9,Models!$I$7:$I$9), IF($U159 &gt; 10,LOOKUP($A$3,Models!$D$7:$D$9,Models!$J$7:$J$9), 0))))), 0)</f>
        <v>0</v>
      </c>
      <c r="Y159" s="14">
        <f>IF($T159=Models!$E$11,IF($U159&lt;1,LOOKUP($A$3,Models!$D$7:$D$9,Models!$F$12:$F$14),IF(AND($U159&gt;=1,$U159&lt;=3),LOOKUP($A$3,Models!$D$7:$D$9,Models!$G$12:$G$14),IF(AND($U159&gt;=4,$U159&lt;=6),LOOKUP($A$3,Models!$D$7:$D$9,Models!$H$12:$H$14), IF(AND($U159&gt;=7,$U159&lt;=10),LOOKUP($A$3,Models!$D$7:$D$9,Models!$I$12:$I$14), IF($U159 &gt; 10,LOOKUP($A$3,Models!$D$7:$D$9,Models!$J$12:$J$14), 0))))), 0)</f>
        <v>0</v>
      </c>
      <c r="Z159" s="14">
        <f>IF($T159=Models!$E$16,IF($U159&lt;1,LOOKUP($A$3,Models!$D$7:$D$9,Models!$F$17:$F$19),IF(AND($U159&gt;=1,$U159&lt;=3),LOOKUP($A$3,Models!$D$7:$D$9,Models!$G$17:$G$19),IF(AND($U159&gt;=4,$U159&lt;=6),LOOKUP($A$3,Models!$D$7:$D$9,Models!$H$17:$H$19), IF(AND($U159&gt;=7,$U159&lt;=10),LOOKUP($A$3,Models!$D$7:$D$9,Models!$I$17:$I$19), IF($U159 &gt; 10,LOOKUP($A$3,Models!$D$7:$D$9,Models!$J$17:$J$19), 0))))), 0)</f>
        <v>0</v>
      </c>
      <c r="AA159" s="14">
        <f>IF($T159=Models!$E$21,IF($U159&lt;1,LOOKUP($A$3,Models!$D$7:$D$9,Models!$F$22:$F$24),IF(AND($U159&gt;=1,$U159&lt;=3),LOOKUP($A$3,Models!$D$7:$D$9,Models!$G$22:$G$24),IF(AND($U159&gt;=4,$U159&lt;=6),LOOKUP($A$3,Models!$D$7:$D$9,Models!$H$22:$H$24), IF(AND($U159&gt;=7,$U159&lt;=10),LOOKUP($A$3,Models!$D$7:$D$9,Models!$I$22:$I$24), IF($U159 &gt; 10,LOOKUP($A$3,Models!$D$7:$D$9,Models!$J$22:$J$24), 0))))), 0)</f>
        <v>0</v>
      </c>
      <c r="AB159" s="14">
        <f>IF($T159=Models!$E$26,IF($U159&lt;1,LOOKUP($A$3,Models!$D$7:$D$9,Models!$F$27:$F$29),IF(AND($U159&gt;=1,$U159&lt;=3),LOOKUP($A$3,Models!$D$7:$D$9,Models!$G$27:$G$29),IF(AND($U159&gt;=4,$U159&lt;=6),LOOKUP($A$3,Models!$D$7:$D$9,Models!$H$27:$H$29), IF(AND($U159&gt;=7,$U159&lt;=10),LOOKUP($A$3,Models!$D$7:$D$9,Models!$I$27:$I$29), IF($U159 &gt; 10,LOOKUP($A$3,Models!$D$7:$D$9,Models!$J$27:$J$29), 0))))), 0)</f>
        <v>0</v>
      </c>
      <c r="AC159" s="14">
        <f>IF($T159=Models!$E$31,IF($U159&lt;1,LOOKUP($A$3,Models!$D$7:$D$9,Models!$F$32:$F$34),IF(AND($U159&gt;=1,$U159&lt;=3),LOOKUP($A$3,Models!$D$7:$D$9,Models!$G$32:$G$34),IF(AND($U159&gt;=4,$U159&lt;=6),LOOKUP($A$3,Models!$D$7:$D$9,Models!$H$32:$H$34), IF(AND($U159&gt;=7,$U159&lt;=10),LOOKUP($A$3,Models!$D$7:$D$9,Models!$I$32:$I$34), IF($U159 &gt; 10,LOOKUP($A$3,Models!$D$7:$D$9,Models!$J$32:$J$34), 0))))), 0)</f>
        <v>0</v>
      </c>
      <c r="AD159" s="14">
        <f>IF($T159=Models!$E$39,IF($U159&lt;1,LOOKUP($A$3,Models!$D$7:$D$9,Models!$F$40:$F$42),IF(AND($U159&gt;=1,$U159&lt;=4),LOOKUP($A$3,Models!$D$7:$D$9,Models!$G$40:$G$42),IF(AND($U159&gt;=5,$U159&lt;=7),LOOKUP($A$3,Models!$D$7:$D$9,Models!$H$40:$H$42), IF($U159 &gt; 7,LOOKUP($A$3,Models!$D$7:$D$9,Models!$I$40:$I$42), 0)))), 0)</f>
        <v>0</v>
      </c>
      <c r="AE159" s="14">
        <f>IF($T159=Models!$E$44,IF($U159&lt;1,LOOKUP($A$3,Models!$D$7:$D$9,Models!$F$45:$F$47),IF(AND($U159&gt;=1,$U159&lt;=4),LOOKUP($A$3,Models!$D$7:$D$9,Models!$G$45:$G$47),IF(AND($U159&gt;=5,$U159&lt;=7),LOOKUP($A$3,Models!$D$7:$D$9,Models!$H$45:$H$47), IF($U159 &gt; 7,LOOKUP($A$3,Models!$D$7:$D$9,Models!$I$45:$I$47), 0)))), 0)</f>
        <v>0</v>
      </c>
      <c r="AF159" s="14">
        <f>IF($T159=Models!$E$49,IF($U159&lt;1,LOOKUP($A$3,Models!$D$7:$D$9,Models!$F$50:$F$52),IF(AND($U159&gt;=1,$U159&lt;=4),LOOKUP($A$3,Models!$D$7:$D$9,Models!$G$50:$G$52),IF(AND($U159&gt;=5,$U159&lt;=7),LOOKUP($A$3,Models!$D$7:$D$9,Models!$H$50:$H$52), IF($U159 &gt; 7,LOOKUP($A$3,Models!$D$7:$D$9,Models!$I$50:$I$52), 0)))), 0)</f>
        <v>0</v>
      </c>
      <c r="AG159" s="14">
        <f>IF($T159=Models!$E$54,IF($U159&lt;1,LOOKUP($A$3,Models!$D$7:$D$9,Models!$F$55:$F$57),IF(AND($U159&gt;=1,$U159&lt;=4),LOOKUP($A$3,Models!$D$7:$D$9,Models!$G$55:$G$57),IF(AND($U159&gt;=5,$U159&lt;=7),LOOKUP($A$3,Models!$D$7:$D$9,Models!$H$55:$H$57), IF($U159 &gt; 7,LOOKUP($A$3,Models!$D$7:$D$9,Models!$I$55:$I$57), 0)))), 0)</f>
        <v>0</v>
      </c>
      <c r="AH159" s="14">
        <f>IF($T159=Models!$E$59,IF($U159&lt;1,LOOKUP($A$3,Models!$D$7:$D$9,Models!$F$60:$F$62),IF(AND($U159&gt;=1,$U159&lt;=4),LOOKUP($A$3,Models!$D$7:$D$9,Models!$G$60:$G$62),IF(AND($U159&gt;=5,$U159&lt;=7),LOOKUP($A$3,Models!$D$7:$D$9,Models!$H$60:$H$62), IF($U159 &gt; 7,LOOKUP($A$3,Models!$D$7:$D$9,Models!$I$60:$I$62), 0)))), 0)</f>
        <v>0</v>
      </c>
    </row>
    <row r="160" spans="16:34">
      <c r="P160" s="6" t="e">
        <f ca="1">IF(LOOKUP(Beds!A193, Models!$A$4:$A$105, Models!$B$4:$B$105) = "QUEBEC 2", " ", IF(LOOKUP(Beds!A193, Models!$A$4:$A$105, Models!$B$4:$B$105) = "QUEBEC", " ", IF(Beds!B193 = 0, 0, YEAR(NOW())-IF(VALUE(LEFT(Beds!B193,2))&gt;80,CONCATENATE(19,LEFT(Beds!B193,2)),CONCATENATE(20,LEFT(Beds!B193,2))))))</f>
        <v>#N/A</v>
      </c>
      <c r="S160" s="7" t="str">
        <f>LEFT(Beds!A191,4)</f>
        <v/>
      </c>
      <c r="T160" t="str">
        <f>IF(S160 = "", " ", LOOKUP(S160,Models!$A$4:$A$99,Models!$B$4:$B$99))</f>
        <v xml:space="preserve"> </v>
      </c>
      <c r="U160" t="str">
        <f>Beds!C191</f>
        <v/>
      </c>
      <c r="W160">
        <f t="shared" si="2"/>
        <v>0</v>
      </c>
      <c r="X160" s="14">
        <f>IF($T160=Models!$E$6,IF($U160&lt;1,LOOKUP($A$3,Models!$D$7:$D$9,Models!$F$7:$F$9),IF(AND($U160&gt;=1,$U160&lt;=3),LOOKUP($A$3,Models!$D$7:$D$9,Models!$G$7:$G$9),IF(AND($U160&gt;=4,$U160&lt;=6),LOOKUP($A$3,Models!$D$7:$D$9,Models!$H$7:$H$9), IF(AND($U160&gt;=7,$U160&lt;=10),LOOKUP($A$3,Models!$D$7:$D$9,Models!$I$7:$I$9), IF($U160 &gt; 10,LOOKUP($A$3,Models!$D$7:$D$9,Models!$J$7:$J$9), 0))))), 0)</f>
        <v>0</v>
      </c>
      <c r="Y160" s="14">
        <f>IF($T160=Models!$E$11,IF($U160&lt;1,LOOKUP($A$3,Models!$D$7:$D$9,Models!$F$12:$F$14),IF(AND($U160&gt;=1,$U160&lt;=3),LOOKUP($A$3,Models!$D$7:$D$9,Models!$G$12:$G$14),IF(AND($U160&gt;=4,$U160&lt;=6),LOOKUP($A$3,Models!$D$7:$D$9,Models!$H$12:$H$14), IF(AND($U160&gt;=7,$U160&lt;=10),LOOKUP($A$3,Models!$D$7:$D$9,Models!$I$12:$I$14), IF($U160 &gt; 10,LOOKUP($A$3,Models!$D$7:$D$9,Models!$J$12:$J$14), 0))))), 0)</f>
        <v>0</v>
      </c>
      <c r="Z160" s="14">
        <f>IF($T160=Models!$E$16,IF($U160&lt;1,LOOKUP($A$3,Models!$D$7:$D$9,Models!$F$17:$F$19),IF(AND($U160&gt;=1,$U160&lt;=3),LOOKUP($A$3,Models!$D$7:$D$9,Models!$G$17:$G$19),IF(AND($U160&gt;=4,$U160&lt;=6),LOOKUP($A$3,Models!$D$7:$D$9,Models!$H$17:$H$19), IF(AND($U160&gt;=7,$U160&lt;=10),LOOKUP($A$3,Models!$D$7:$D$9,Models!$I$17:$I$19), IF($U160 &gt; 10,LOOKUP($A$3,Models!$D$7:$D$9,Models!$J$17:$J$19), 0))))), 0)</f>
        <v>0</v>
      </c>
      <c r="AA160" s="14">
        <f>IF($T160=Models!$E$21,IF($U160&lt;1,LOOKUP($A$3,Models!$D$7:$D$9,Models!$F$22:$F$24),IF(AND($U160&gt;=1,$U160&lt;=3),LOOKUP($A$3,Models!$D$7:$D$9,Models!$G$22:$G$24),IF(AND($U160&gt;=4,$U160&lt;=6),LOOKUP($A$3,Models!$D$7:$D$9,Models!$H$22:$H$24), IF(AND($U160&gt;=7,$U160&lt;=10),LOOKUP($A$3,Models!$D$7:$D$9,Models!$I$22:$I$24), IF($U160 &gt; 10,LOOKUP($A$3,Models!$D$7:$D$9,Models!$J$22:$J$24), 0))))), 0)</f>
        <v>0</v>
      </c>
      <c r="AB160" s="14">
        <f>IF($T160=Models!$E$26,IF($U160&lt;1,LOOKUP($A$3,Models!$D$7:$D$9,Models!$F$27:$F$29),IF(AND($U160&gt;=1,$U160&lt;=3),LOOKUP($A$3,Models!$D$7:$D$9,Models!$G$27:$G$29),IF(AND($U160&gt;=4,$U160&lt;=6),LOOKUP($A$3,Models!$D$7:$D$9,Models!$H$27:$H$29), IF(AND($U160&gt;=7,$U160&lt;=10),LOOKUP($A$3,Models!$D$7:$D$9,Models!$I$27:$I$29), IF($U160 &gt; 10,LOOKUP($A$3,Models!$D$7:$D$9,Models!$J$27:$J$29), 0))))), 0)</f>
        <v>0</v>
      </c>
      <c r="AC160" s="14">
        <f>IF($T160=Models!$E$31,IF($U160&lt;1,LOOKUP($A$3,Models!$D$7:$D$9,Models!$F$32:$F$34),IF(AND($U160&gt;=1,$U160&lt;=3),LOOKUP($A$3,Models!$D$7:$D$9,Models!$G$32:$G$34),IF(AND($U160&gt;=4,$U160&lt;=6),LOOKUP($A$3,Models!$D$7:$D$9,Models!$H$32:$H$34), IF(AND($U160&gt;=7,$U160&lt;=10),LOOKUP($A$3,Models!$D$7:$D$9,Models!$I$32:$I$34), IF($U160 &gt; 10,LOOKUP($A$3,Models!$D$7:$D$9,Models!$J$32:$J$34), 0))))), 0)</f>
        <v>0</v>
      </c>
      <c r="AD160" s="14">
        <f>IF($T160=Models!$E$39,IF($U160&lt;1,LOOKUP($A$3,Models!$D$7:$D$9,Models!$F$40:$F$42),IF(AND($U160&gt;=1,$U160&lt;=4),LOOKUP($A$3,Models!$D$7:$D$9,Models!$G$40:$G$42),IF(AND($U160&gt;=5,$U160&lt;=7),LOOKUP($A$3,Models!$D$7:$D$9,Models!$H$40:$H$42), IF($U160 &gt; 7,LOOKUP($A$3,Models!$D$7:$D$9,Models!$I$40:$I$42), 0)))), 0)</f>
        <v>0</v>
      </c>
      <c r="AE160" s="14">
        <f>IF($T160=Models!$E$44,IF($U160&lt;1,LOOKUP($A$3,Models!$D$7:$D$9,Models!$F$45:$F$47),IF(AND($U160&gt;=1,$U160&lt;=4),LOOKUP($A$3,Models!$D$7:$D$9,Models!$G$45:$G$47),IF(AND($U160&gt;=5,$U160&lt;=7),LOOKUP($A$3,Models!$D$7:$D$9,Models!$H$45:$H$47), IF($U160 &gt; 7,LOOKUP($A$3,Models!$D$7:$D$9,Models!$I$45:$I$47), 0)))), 0)</f>
        <v>0</v>
      </c>
      <c r="AF160" s="14">
        <f>IF($T160=Models!$E$49,IF($U160&lt;1,LOOKUP($A$3,Models!$D$7:$D$9,Models!$F$50:$F$52),IF(AND($U160&gt;=1,$U160&lt;=4),LOOKUP($A$3,Models!$D$7:$D$9,Models!$G$50:$G$52),IF(AND($U160&gt;=5,$U160&lt;=7),LOOKUP($A$3,Models!$D$7:$D$9,Models!$H$50:$H$52), IF($U160 &gt; 7,LOOKUP($A$3,Models!$D$7:$D$9,Models!$I$50:$I$52), 0)))), 0)</f>
        <v>0</v>
      </c>
      <c r="AG160" s="14">
        <f>IF($T160=Models!$E$54,IF($U160&lt;1,LOOKUP($A$3,Models!$D$7:$D$9,Models!$F$55:$F$57),IF(AND($U160&gt;=1,$U160&lt;=4),LOOKUP($A$3,Models!$D$7:$D$9,Models!$G$55:$G$57),IF(AND($U160&gt;=5,$U160&lt;=7),LOOKUP($A$3,Models!$D$7:$D$9,Models!$H$55:$H$57), IF($U160 &gt; 7,LOOKUP($A$3,Models!$D$7:$D$9,Models!$I$55:$I$57), 0)))), 0)</f>
        <v>0</v>
      </c>
      <c r="AH160" s="14">
        <f>IF($T160=Models!$E$59,IF($U160&lt;1,LOOKUP($A$3,Models!$D$7:$D$9,Models!$F$60:$F$62),IF(AND($U160&gt;=1,$U160&lt;=4),LOOKUP($A$3,Models!$D$7:$D$9,Models!$G$60:$G$62),IF(AND($U160&gt;=5,$U160&lt;=7),LOOKUP($A$3,Models!$D$7:$D$9,Models!$H$60:$H$62), IF($U160 &gt; 7,LOOKUP($A$3,Models!$D$7:$D$9,Models!$I$60:$I$62), 0)))), 0)</f>
        <v>0</v>
      </c>
    </row>
    <row r="161" spans="16:34">
      <c r="P161" s="6" t="e">
        <f ca="1">IF(LOOKUP(Beds!A194, Models!$A$4:$A$105, Models!$B$4:$B$105) = "QUEBEC 2", " ", IF(LOOKUP(Beds!A194, Models!$A$4:$A$105, Models!$B$4:$B$105) = "QUEBEC", " ", IF(Beds!B194 = 0, 0, YEAR(NOW())-IF(VALUE(LEFT(Beds!B194,2))&gt;80,CONCATENATE(19,LEFT(Beds!B194,2)),CONCATENATE(20,LEFT(Beds!B194,2))))))</f>
        <v>#N/A</v>
      </c>
      <c r="S161" s="7" t="str">
        <f>LEFT(Beds!A192,4)</f>
        <v/>
      </c>
      <c r="T161" t="str">
        <f>IF(S161 = "", " ", LOOKUP(S161,Models!$A$4:$A$99,Models!$B$4:$B$99))</f>
        <v xml:space="preserve"> </v>
      </c>
      <c r="U161" t="str">
        <f>Beds!C192</f>
        <v/>
      </c>
      <c r="W161">
        <f t="shared" si="2"/>
        <v>0</v>
      </c>
      <c r="X161" s="14">
        <f>IF($T161=Models!$E$6,IF($U161&lt;1,LOOKUP($A$3,Models!$D$7:$D$9,Models!$F$7:$F$9),IF(AND($U161&gt;=1,$U161&lt;=3),LOOKUP($A$3,Models!$D$7:$D$9,Models!$G$7:$G$9),IF(AND($U161&gt;=4,$U161&lt;=6),LOOKUP($A$3,Models!$D$7:$D$9,Models!$H$7:$H$9), IF(AND($U161&gt;=7,$U161&lt;=10),LOOKUP($A$3,Models!$D$7:$D$9,Models!$I$7:$I$9), IF($U161 &gt; 10,LOOKUP($A$3,Models!$D$7:$D$9,Models!$J$7:$J$9), 0))))), 0)</f>
        <v>0</v>
      </c>
      <c r="Y161" s="14">
        <f>IF($T161=Models!$E$11,IF($U161&lt;1,LOOKUP($A$3,Models!$D$7:$D$9,Models!$F$12:$F$14),IF(AND($U161&gt;=1,$U161&lt;=3),LOOKUP($A$3,Models!$D$7:$D$9,Models!$G$12:$G$14),IF(AND($U161&gt;=4,$U161&lt;=6),LOOKUP($A$3,Models!$D$7:$D$9,Models!$H$12:$H$14), IF(AND($U161&gt;=7,$U161&lt;=10),LOOKUP($A$3,Models!$D$7:$D$9,Models!$I$12:$I$14), IF($U161 &gt; 10,LOOKUP($A$3,Models!$D$7:$D$9,Models!$J$12:$J$14), 0))))), 0)</f>
        <v>0</v>
      </c>
      <c r="Z161" s="14">
        <f>IF($T161=Models!$E$16,IF($U161&lt;1,LOOKUP($A$3,Models!$D$7:$D$9,Models!$F$17:$F$19),IF(AND($U161&gt;=1,$U161&lt;=3),LOOKUP($A$3,Models!$D$7:$D$9,Models!$G$17:$G$19),IF(AND($U161&gt;=4,$U161&lt;=6),LOOKUP($A$3,Models!$D$7:$D$9,Models!$H$17:$H$19), IF(AND($U161&gt;=7,$U161&lt;=10),LOOKUP($A$3,Models!$D$7:$D$9,Models!$I$17:$I$19), IF($U161 &gt; 10,LOOKUP($A$3,Models!$D$7:$D$9,Models!$J$17:$J$19), 0))))), 0)</f>
        <v>0</v>
      </c>
      <c r="AA161" s="14">
        <f>IF($T161=Models!$E$21,IF($U161&lt;1,LOOKUP($A$3,Models!$D$7:$D$9,Models!$F$22:$F$24),IF(AND($U161&gt;=1,$U161&lt;=3),LOOKUP($A$3,Models!$D$7:$D$9,Models!$G$22:$G$24),IF(AND($U161&gt;=4,$U161&lt;=6),LOOKUP($A$3,Models!$D$7:$D$9,Models!$H$22:$H$24), IF(AND($U161&gt;=7,$U161&lt;=10),LOOKUP($A$3,Models!$D$7:$D$9,Models!$I$22:$I$24), IF($U161 &gt; 10,LOOKUP($A$3,Models!$D$7:$D$9,Models!$J$22:$J$24), 0))))), 0)</f>
        <v>0</v>
      </c>
      <c r="AB161" s="14">
        <f>IF($T161=Models!$E$26,IF($U161&lt;1,LOOKUP($A$3,Models!$D$7:$D$9,Models!$F$27:$F$29),IF(AND($U161&gt;=1,$U161&lt;=3),LOOKUP($A$3,Models!$D$7:$D$9,Models!$G$27:$G$29),IF(AND($U161&gt;=4,$U161&lt;=6),LOOKUP($A$3,Models!$D$7:$D$9,Models!$H$27:$H$29), IF(AND($U161&gt;=7,$U161&lt;=10),LOOKUP($A$3,Models!$D$7:$D$9,Models!$I$27:$I$29), IF($U161 &gt; 10,LOOKUP($A$3,Models!$D$7:$D$9,Models!$J$27:$J$29), 0))))), 0)</f>
        <v>0</v>
      </c>
      <c r="AC161" s="14">
        <f>IF($T161=Models!$E$31,IF($U161&lt;1,LOOKUP($A$3,Models!$D$7:$D$9,Models!$F$32:$F$34),IF(AND($U161&gt;=1,$U161&lt;=3),LOOKUP($A$3,Models!$D$7:$D$9,Models!$G$32:$G$34),IF(AND($U161&gt;=4,$U161&lt;=6),LOOKUP($A$3,Models!$D$7:$D$9,Models!$H$32:$H$34), IF(AND($U161&gt;=7,$U161&lt;=10),LOOKUP($A$3,Models!$D$7:$D$9,Models!$I$32:$I$34), IF($U161 &gt; 10,LOOKUP($A$3,Models!$D$7:$D$9,Models!$J$32:$J$34), 0))))), 0)</f>
        <v>0</v>
      </c>
      <c r="AD161" s="14">
        <f>IF($T161=Models!$E$39,IF($U161&lt;1,LOOKUP($A$3,Models!$D$7:$D$9,Models!$F$40:$F$42),IF(AND($U161&gt;=1,$U161&lt;=4),LOOKUP($A$3,Models!$D$7:$D$9,Models!$G$40:$G$42),IF(AND($U161&gt;=5,$U161&lt;=7),LOOKUP($A$3,Models!$D$7:$D$9,Models!$H$40:$H$42), IF($U161 &gt; 7,LOOKUP($A$3,Models!$D$7:$D$9,Models!$I$40:$I$42), 0)))), 0)</f>
        <v>0</v>
      </c>
      <c r="AE161" s="14">
        <f>IF($T161=Models!$E$44,IF($U161&lt;1,LOOKUP($A$3,Models!$D$7:$D$9,Models!$F$45:$F$47),IF(AND($U161&gt;=1,$U161&lt;=4),LOOKUP($A$3,Models!$D$7:$D$9,Models!$G$45:$G$47),IF(AND($U161&gt;=5,$U161&lt;=7),LOOKUP($A$3,Models!$D$7:$D$9,Models!$H$45:$H$47), IF($U161 &gt; 7,LOOKUP($A$3,Models!$D$7:$D$9,Models!$I$45:$I$47), 0)))), 0)</f>
        <v>0</v>
      </c>
      <c r="AF161" s="14">
        <f>IF($T161=Models!$E$49,IF($U161&lt;1,LOOKUP($A$3,Models!$D$7:$D$9,Models!$F$50:$F$52),IF(AND($U161&gt;=1,$U161&lt;=4),LOOKUP($A$3,Models!$D$7:$D$9,Models!$G$50:$G$52),IF(AND($U161&gt;=5,$U161&lt;=7),LOOKUP($A$3,Models!$D$7:$D$9,Models!$H$50:$H$52), IF($U161 &gt; 7,LOOKUP($A$3,Models!$D$7:$D$9,Models!$I$50:$I$52), 0)))), 0)</f>
        <v>0</v>
      </c>
      <c r="AG161" s="14">
        <f>IF($T161=Models!$E$54,IF($U161&lt;1,LOOKUP($A$3,Models!$D$7:$D$9,Models!$F$55:$F$57),IF(AND($U161&gt;=1,$U161&lt;=4),LOOKUP($A$3,Models!$D$7:$D$9,Models!$G$55:$G$57),IF(AND($U161&gt;=5,$U161&lt;=7),LOOKUP($A$3,Models!$D$7:$D$9,Models!$H$55:$H$57), IF($U161 &gt; 7,LOOKUP($A$3,Models!$D$7:$D$9,Models!$I$55:$I$57), 0)))), 0)</f>
        <v>0</v>
      </c>
      <c r="AH161" s="14">
        <f>IF($T161=Models!$E$59,IF($U161&lt;1,LOOKUP($A$3,Models!$D$7:$D$9,Models!$F$60:$F$62),IF(AND($U161&gt;=1,$U161&lt;=4),LOOKUP($A$3,Models!$D$7:$D$9,Models!$G$60:$G$62),IF(AND($U161&gt;=5,$U161&lt;=7),LOOKUP($A$3,Models!$D$7:$D$9,Models!$H$60:$H$62), IF($U161 &gt; 7,LOOKUP($A$3,Models!$D$7:$D$9,Models!$I$60:$I$62), 0)))), 0)</f>
        <v>0</v>
      </c>
    </row>
    <row r="162" spans="16:34">
      <c r="P162" s="6" t="e">
        <f ca="1">IF(LOOKUP(Beds!A195, Models!$A$4:$A$105, Models!$B$4:$B$105) = "QUEBEC 2", " ", IF(LOOKUP(Beds!A195, Models!$A$4:$A$105, Models!$B$4:$B$105) = "QUEBEC", " ", IF(Beds!B195 = 0, 0, YEAR(NOW())-IF(VALUE(LEFT(Beds!B195,2))&gt;80,CONCATENATE(19,LEFT(Beds!B195,2)),CONCATENATE(20,LEFT(Beds!B195,2))))))</f>
        <v>#N/A</v>
      </c>
      <c r="S162" s="7" t="str">
        <f>LEFT(Beds!A193,4)</f>
        <v/>
      </c>
      <c r="T162" t="str">
        <f>IF(S162 = "", " ", LOOKUP(S162,Models!$A$4:$A$99,Models!$B$4:$B$99))</f>
        <v xml:space="preserve"> </v>
      </c>
      <c r="U162" t="str">
        <f>Beds!C193</f>
        <v/>
      </c>
      <c r="W162">
        <f t="shared" si="2"/>
        <v>0</v>
      </c>
      <c r="X162" s="14">
        <f>IF($T162=Models!$E$6,IF($U162&lt;1,LOOKUP($A$3,Models!$D$7:$D$9,Models!$F$7:$F$9),IF(AND($U162&gt;=1,$U162&lt;=3),LOOKUP($A$3,Models!$D$7:$D$9,Models!$G$7:$G$9),IF(AND($U162&gt;=4,$U162&lt;=6),LOOKUP($A$3,Models!$D$7:$D$9,Models!$H$7:$H$9), IF(AND($U162&gt;=7,$U162&lt;=10),LOOKUP($A$3,Models!$D$7:$D$9,Models!$I$7:$I$9), IF($U162 &gt; 10,LOOKUP($A$3,Models!$D$7:$D$9,Models!$J$7:$J$9), 0))))), 0)</f>
        <v>0</v>
      </c>
      <c r="Y162" s="14">
        <f>IF($T162=Models!$E$11,IF($U162&lt;1,LOOKUP($A$3,Models!$D$7:$D$9,Models!$F$12:$F$14),IF(AND($U162&gt;=1,$U162&lt;=3),LOOKUP($A$3,Models!$D$7:$D$9,Models!$G$12:$G$14),IF(AND($U162&gt;=4,$U162&lt;=6),LOOKUP($A$3,Models!$D$7:$D$9,Models!$H$12:$H$14), IF(AND($U162&gt;=7,$U162&lt;=10),LOOKUP($A$3,Models!$D$7:$D$9,Models!$I$12:$I$14), IF($U162 &gt; 10,LOOKUP($A$3,Models!$D$7:$D$9,Models!$J$12:$J$14), 0))))), 0)</f>
        <v>0</v>
      </c>
      <c r="Z162" s="14">
        <f>IF($T162=Models!$E$16,IF($U162&lt;1,LOOKUP($A$3,Models!$D$7:$D$9,Models!$F$17:$F$19),IF(AND($U162&gt;=1,$U162&lt;=3),LOOKUP($A$3,Models!$D$7:$D$9,Models!$G$17:$G$19),IF(AND($U162&gt;=4,$U162&lt;=6),LOOKUP($A$3,Models!$D$7:$D$9,Models!$H$17:$H$19), IF(AND($U162&gt;=7,$U162&lt;=10),LOOKUP($A$3,Models!$D$7:$D$9,Models!$I$17:$I$19), IF($U162 &gt; 10,LOOKUP($A$3,Models!$D$7:$D$9,Models!$J$17:$J$19), 0))))), 0)</f>
        <v>0</v>
      </c>
      <c r="AA162" s="14">
        <f>IF($T162=Models!$E$21,IF($U162&lt;1,LOOKUP($A$3,Models!$D$7:$D$9,Models!$F$22:$F$24),IF(AND($U162&gt;=1,$U162&lt;=3),LOOKUP($A$3,Models!$D$7:$D$9,Models!$G$22:$G$24),IF(AND($U162&gt;=4,$U162&lt;=6),LOOKUP($A$3,Models!$D$7:$D$9,Models!$H$22:$H$24), IF(AND($U162&gt;=7,$U162&lt;=10),LOOKUP($A$3,Models!$D$7:$D$9,Models!$I$22:$I$24), IF($U162 &gt; 10,LOOKUP($A$3,Models!$D$7:$D$9,Models!$J$22:$J$24), 0))))), 0)</f>
        <v>0</v>
      </c>
      <c r="AB162" s="14">
        <f>IF($T162=Models!$E$26,IF($U162&lt;1,LOOKUP($A$3,Models!$D$7:$D$9,Models!$F$27:$F$29),IF(AND($U162&gt;=1,$U162&lt;=3),LOOKUP($A$3,Models!$D$7:$D$9,Models!$G$27:$G$29),IF(AND($U162&gt;=4,$U162&lt;=6),LOOKUP($A$3,Models!$D$7:$D$9,Models!$H$27:$H$29), IF(AND($U162&gt;=7,$U162&lt;=10),LOOKUP($A$3,Models!$D$7:$D$9,Models!$I$27:$I$29), IF($U162 &gt; 10,LOOKUP($A$3,Models!$D$7:$D$9,Models!$J$27:$J$29), 0))))), 0)</f>
        <v>0</v>
      </c>
      <c r="AC162" s="14">
        <f>IF($T162=Models!$E$31,IF($U162&lt;1,LOOKUP($A$3,Models!$D$7:$D$9,Models!$F$32:$F$34),IF(AND($U162&gt;=1,$U162&lt;=3),LOOKUP($A$3,Models!$D$7:$D$9,Models!$G$32:$G$34),IF(AND($U162&gt;=4,$U162&lt;=6),LOOKUP($A$3,Models!$D$7:$D$9,Models!$H$32:$H$34), IF(AND($U162&gt;=7,$U162&lt;=10),LOOKUP($A$3,Models!$D$7:$D$9,Models!$I$32:$I$34), IF($U162 &gt; 10,LOOKUP($A$3,Models!$D$7:$D$9,Models!$J$32:$J$34), 0))))), 0)</f>
        <v>0</v>
      </c>
      <c r="AD162" s="14">
        <f>IF($T162=Models!$E$39,IF($U162&lt;1,LOOKUP($A$3,Models!$D$7:$D$9,Models!$F$40:$F$42),IF(AND($U162&gt;=1,$U162&lt;=4),LOOKUP($A$3,Models!$D$7:$D$9,Models!$G$40:$G$42),IF(AND($U162&gt;=5,$U162&lt;=7),LOOKUP($A$3,Models!$D$7:$D$9,Models!$H$40:$H$42), IF($U162 &gt; 7,LOOKUP($A$3,Models!$D$7:$D$9,Models!$I$40:$I$42), 0)))), 0)</f>
        <v>0</v>
      </c>
      <c r="AE162" s="14">
        <f>IF($T162=Models!$E$44,IF($U162&lt;1,LOOKUP($A$3,Models!$D$7:$D$9,Models!$F$45:$F$47),IF(AND($U162&gt;=1,$U162&lt;=4),LOOKUP($A$3,Models!$D$7:$D$9,Models!$G$45:$G$47),IF(AND($U162&gt;=5,$U162&lt;=7),LOOKUP($A$3,Models!$D$7:$D$9,Models!$H$45:$H$47), IF($U162 &gt; 7,LOOKUP($A$3,Models!$D$7:$D$9,Models!$I$45:$I$47), 0)))), 0)</f>
        <v>0</v>
      </c>
      <c r="AF162" s="14">
        <f>IF($T162=Models!$E$49,IF($U162&lt;1,LOOKUP($A$3,Models!$D$7:$D$9,Models!$F$50:$F$52),IF(AND($U162&gt;=1,$U162&lt;=4),LOOKUP($A$3,Models!$D$7:$D$9,Models!$G$50:$G$52),IF(AND($U162&gt;=5,$U162&lt;=7),LOOKUP($A$3,Models!$D$7:$D$9,Models!$H$50:$H$52), IF($U162 &gt; 7,LOOKUP($A$3,Models!$D$7:$D$9,Models!$I$50:$I$52), 0)))), 0)</f>
        <v>0</v>
      </c>
      <c r="AG162" s="14">
        <f>IF($T162=Models!$E$54,IF($U162&lt;1,LOOKUP($A$3,Models!$D$7:$D$9,Models!$F$55:$F$57),IF(AND($U162&gt;=1,$U162&lt;=4),LOOKUP($A$3,Models!$D$7:$D$9,Models!$G$55:$G$57),IF(AND($U162&gt;=5,$U162&lt;=7),LOOKUP($A$3,Models!$D$7:$D$9,Models!$H$55:$H$57), IF($U162 &gt; 7,LOOKUP($A$3,Models!$D$7:$D$9,Models!$I$55:$I$57), 0)))), 0)</f>
        <v>0</v>
      </c>
      <c r="AH162" s="14">
        <f>IF($T162=Models!$E$59,IF($U162&lt;1,LOOKUP($A$3,Models!$D$7:$D$9,Models!$F$60:$F$62),IF(AND($U162&gt;=1,$U162&lt;=4),LOOKUP($A$3,Models!$D$7:$D$9,Models!$G$60:$G$62),IF(AND($U162&gt;=5,$U162&lt;=7),LOOKUP($A$3,Models!$D$7:$D$9,Models!$H$60:$H$62), IF($U162 &gt; 7,LOOKUP($A$3,Models!$D$7:$D$9,Models!$I$60:$I$62), 0)))), 0)</f>
        <v>0</v>
      </c>
    </row>
    <row r="163" spans="16:34">
      <c r="P163" s="6" t="e">
        <f ca="1">IF(LOOKUP(Beds!A196, Models!$A$4:$A$105, Models!$B$4:$B$105) = "QUEBEC 2", " ", IF(LOOKUP(Beds!A196, Models!$A$4:$A$105, Models!$B$4:$B$105) = "QUEBEC", " ", IF(Beds!B196 = 0, 0, YEAR(NOW())-IF(VALUE(LEFT(Beds!B196,2))&gt;80,CONCATENATE(19,LEFT(Beds!B196,2)),CONCATENATE(20,LEFT(Beds!B196,2))))))</f>
        <v>#N/A</v>
      </c>
      <c r="S163" s="7" t="str">
        <f>LEFT(Beds!A194,4)</f>
        <v/>
      </c>
      <c r="T163" t="str">
        <f>IF(S163 = "", " ", LOOKUP(S163,Models!$A$4:$A$99,Models!$B$4:$B$99))</f>
        <v xml:space="preserve"> </v>
      </c>
      <c r="U163" t="str">
        <f>Beds!C194</f>
        <v/>
      </c>
      <c r="W163">
        <f t="shared" si="2"/>
        <v>0</v>
      </c>
      <c r="X163" s="14">
        <f>IF($T163=Models!$E$6,IF($U163&lt;1,LOOKUP($A$3,Models!$D$7:$D$9,Models!$F$7:$F$9),IF(AND($U163&gt;=1,$U163&lt;=3),LOOKUP($A$3,Models!$D$7:$D$9,Models!$G$7:$G$9),IF(AND($U163&gt;=4,$U163&lt;=6),LOOKUP($A$3,Models!$D$7:$D$9,Models!$H$7:$H$9), IF(AND($U163&gt;=7,$U163&lt;=10),LOOKUP($A$3,Models!$D$7:$D$9,Models!$I$7:$I$9), IF($U163 &gt; 10,LOOKUP($A$3,Models!$D$7:$D$9,Models!$J$7:$J$9), 0))))), 0)</f>
        <v>0</v>
      </c>
      <c r="Y163" s="14">
        <f>IF($T163=Models!$E$11,IF($U163&lt;1,LOOKUP($A$3,Models!$D$7:$D$9,Models!$F$12:$F$14),IF(AND($U163&gt;=1,$U163&lt;=3),LOOKUP($A$3,Models!$D$7:$D$9,Models!$G$12:$G$14),IF(AND($U163&gt;=4,$U163&lt;=6),LOOKUP($A$3,Models!$D$7:$D$9,Models!$H$12:$H$14), IF(AND($U163&gt;=7,$U163&lt;=10),LOOKUP($A$3,Models!$D$7:$D$9,Models!$I$12:$I$14), IF($U163 &gt; 10,LOOKUP($A$3,Models!$D$7:$D$9,Models!$J$12:$J$14), 0))))), 0)</f>
        <v>0</v>
      </c>
      <c r="Z163" s="14">
        <f>IF($T163=Models!$E$16,IF($U163&lt;1,LOOKUP($A$3,Models!$D$7:$D$9,Models!$F$17:$F$19),IF(AND($U163&gt;=1,$U163&lt;=3),LOOKUP($A$3,Models!$D$7:$D$9,Models!$G$17:$G$19),IF(AND($U163&gt;=4,$U163&lt;=6),LOOKUP($A$3,Models!$D$7:$D$9,Models!$H$17:$H$19), IF(AND($U163&gt;=7,$U163&lt;=10),LOOKUP($A$3,Models!$D$7:$D$9,Models!$I$17:$I$19), IF($U163 &gt; 10,LOOKUP($A$3,Models!$D$7:$D$9,Models!$J$17:$J$19), 0))))), 0)</f>
        <v>0</v>
      </c>
      <c r="AA163" s="14">
        <f>IF($T163=Models!$E$21,IF($U163&lt;1,LOOKUP($A$3,Models!$D$7:$D$9,Models!$F$22:$F$24),IF(AND($U163&gt;=1,$U163&lt;=3),LOOKUP($A$3,Models!$D$7:$D$9,Models!$G$22:$G$24),IF(AND($U163&gt;=4,$U163&lt;=6),LOOKUP($A$3,Models!$D$7:$D$9,Models!$H$22:$H$24), IF(AND($U163&gt;=7,$U163&lt;=10),LOOKUP($A$3,Models!$D$7:$D$9,Models!$I$22:$I$24), IF($U163 &gt; 10,LOOKUP($A$3,Models!$D$7:$D$9,Models!$J$22:$J$24), 0))))), 0)</f>
        <v>0</v>
      </c>
      <c r="AB163" s="14">
        <f>IF($T163=Models!$E$26,IF($U163&lt;1,LOOKUP($A$3,Models!$D$7:$D$9,Models!$F$27:$F$29),IF(AND($U163&gt;=1,$U163&lt;=3),LOOKUP($A$3,Models!$D$7:$D$9,Models!$G$27:$G$29),IF(AND($U163&gt;=4,$U163&lt;=6),LOOKUP($A$3,Models!$D$7:$D$9,Models!$H$27:$H$29), IF(AND($U163&gt;=7,$U163&lt;=10),LOOKUP($A$3,Models!$D$7:$D$9,Models!$I$27:$I$29), IF($U163 &gt; 10,LOOKUP($A$3,Models!$D$7:$D$9,Models!$J$27:$J$29), 0))))), 0)</f>
        <v>0</v>
      </c>
      <c r="AC163" s="14">
        <f>IF($T163=Models!$E$31,IF($U163&lt;1,LOOKUP($A$3,Models!$D$7:$D$9,Models!$F$32:$F$34),IF(AND($U163&gt;=1,$U163&lt;=3),LOOKUP($A$3,Models!$D$7:$D$9,Models!$G$32:$G$34),IF(AND($U163&gt;=4,$U163&lt;=6),LOOKUP($A$3,Models!$D$7:$D$9,Models!$H$32:$H$34), IF(AND($U163&gt;=7,$U163&lt;=10),LOOKUP($A$3,Models!$D$7:$D$9,Models!$I$32:$I$34), IF($U163 &gt; 10,LOOKUP($A$3,Models!$D$7:$D$9,Models!$J$32:$J$34), 0))))), 0)</f>
        <v>0</v>
      </c>
      <c r="AD163" s="14">
        <f>IF($T163=Models!$E$39,IF($U163&lt;1,LOOKUP($A$3,Models!$D$7:$D$9,Models!$F$40:$F$42),IF(AND($U163&gt;=1,$U163&lt;=4),LOOKUP($A$3,Models!$D$7:$D$9,Models!$G$40:$G$42),IF(AND($U163&gt;=5,$U163&lt;=7),LOOKUP($A$3,Models!$D$7:$D$9,Models!$H$40:$H$42), IF($U163 &gt; 7,LOOKUP($A$3,Models!$D$7:$D$9,Models!$I$40:$I$42), 0)))), 0)</f>
        <v>0</v>
      </c>
      <c r="AE163" s="14">
        <f>IF($T163=Models!$E$44,IF($U163&lt;1,LOOKUP($A$3,Models!$D$7:$D$9,Models!$F$45:$F$47),IF(AND($U163&gt;=1,$U163&lt;=4),LOOKUP($A$3,Models!$D$7:$D$9,Models!$G$45:$G$47),IF(AND($U163&gt;=5,$U163&lt;=7),LOOKUP($A$3,Models!$D$7:$D$9,Models!$H$45:$H$47), IF($U163 &gt; 7,LOOKUP($A$3,Models!$D$7:$D$9,Models!$I$45:$I$47), 0)))), 0)</f>
        <v>0</v>
      </c>
      <c r="AF163" s="14">
        <f>IF($T163=Models!$E$49,IF($U163&lt;1,LOOKUP($A$3,Models!$D$7:$D$9,Models!$F$50:$F$52),IF(AND($U163&gt;=1,$U163&lt;=4),LOOKUP($A$3,Models!$D$7:$D$9,Models!$G$50:$G$52),IF(AND($U163&gt;=5,$U163&lt;=7),LOOKUP($A$3,Models!$D$7:$D$9,Models!$H$50:$H$52), IF($U163 &gt; 7,LOOKUP($A$3,Models!$D$7:$D$9,Models!$I$50:$I$52), 0)))), 0)</f>
        <v>0</v>
      </c>
      <c r="AG163" s="14">
        <f>IF($T163=Models!$E$54,IF($U163&lt;1,LOOKUP($A$3,Models!$D$7:$D$9,Models!$F$55:$F$57),IF(AND($U163&gt;=1,$U163&lt;=4),LOOKUP($A$3,Models!$D$7:$D$9,Models!$G$55:$G$57),IF(AND($U163&gt;=5,$U163&lt;=7),LOOKUP($A$3,Models!$D$7:$D$9,Models!$H$55:$H$57), IF($U163 &gt; 7,LOOKUP($A$3,Models!$D$7:$D$9,Models!$I$55:$I$57), 0)))), 0)</f>
        <v>0</v>
      </c>
      <c r="AH163" s="14">
        <f>IF($T163=Models!$E$59,IF($U163&lt;1,LOOKUP($A$3,Models!$D$7:$D$9,Models!$F$60:$F$62),IF(AND($U163&gt;=1,$U163&lt;=4),LOOKUP($A$3,Models!$D$7:$D$9,Models!$G$60:$G$62),IF(AND($U163&gt;=5,$U163&lt;=7),LOOKUP($A$3,Models!$D$7:$D$9,Models!$H$60:$H$62), IF($U163 &gt; 7,LOOKUP($A$3,Models!$D$7:$D$9,Models!$I$60:$I$62), 0)))), 0)</f>
        <v>0</v>
      </c>
    </row>
    <row r="164" spans="16:34">
      <c r="P164" s="6" t="e">
        <f ca="1">IF(LOOKUP(Beds!A197, Models!$A$4:$A$105, Models!$B$4:$B$105) = "QUEBEC 2", " ", IF(LOOKUP(Beds!A197, Models!$A$4:$A$105, Models!$B$4:$B$105) = "QUEBEC", " ", IF(Beds!B197 = 0, 0, YEAR(NOW())-IF(VALUE(LEFT(Beds!B197,2))&gt;80,CONCATENATE(19,LEFT(Beds!B197,2)),CONCATENATE(20,LEFT(Beds!B197,2))))))</f>
        <v>#N/A</v>
      </c>
      <c r="S164" s="7" t="str">
        <f>LEFT(Beds!A195,4)</f>
        <v/>
      </c>
      <c r="T164" t="str">
        <f>IF(S164 = "", " ", LOOKUP(S164,Models!$A$4:$A$99,Models!$B$4:$B$99))</f>
        <v xml:space="preserve"> </v>
      </c>
      <c r="U164" t="str">
        <f>Beds!C195</f>
        <v/>
      </c>
      <c r="W164">
        <f t="shared" si="2"/>
        <v>0</v>
      </c>
      <c r="X164" s="14">
        <f>IF($T164=Models!$E$6,IF($U164&lt;1,LOOKUP($A$3,Models!$D$7:$D$9,Models!$F$7:$F$9),IF(AND($U164&gt;=1,$U164&lt;=3),LOOKUP($A$3,Models!$D$7:$D$9,Models!$G$7:$G$9),IF(AND($U164&gt;=4,$U164&lt;=6),LOOKUP($A$3,Models!$D$7:$D$9,Models!$H$7:$H$9), IF(AND($U164&gt;=7,$U164&lt;=10),LOOKUP($A$3,Models!$D$7:$D$9,Models!$I$7:$I$9), IF($U164 &gt; 10,LOOKUP($A$3,Models!$D$7:$D$9,Models!$J$7:$J$9), 0))))), 0)</f>
        <v>0</v>
      </c>
      <c r="Y164" s="14">
        <f>IF($T164=Models!$E$11,IF($U164&lt;1,LOOKUP($A$3,Models!$D$7:$D$9,Models!$F$12:$F$14),IF(AND($U164&gt;=1,$U164&lt;=3),LOOKUP($A$3,Models!$D$7:$D$9,Models!$G$12:$G$14),IF(AND($U164&gt;=4,$U164&lt;=6),LOOKUP($A$3,Models!$D$7:$D$9,Models!$H$12:$H$14), IF(AND($U164&gt;=7,$U164&lt;=10),LOOKUP($A$3,Models!$D$7:$D$9,Models!$I$12:$I$14), IF($U164 &gt; 10,LOOKUP($A$3,Models!$D$7:$D$9,Models!$J$12:$J$14), 0))))), 0)</f>
        <v>0</v>
      </c>
      <c r="Z164" s="14">
        <f>IF($T164=Models!$E$16,IF($U164&lt;1,LOOKUP($A$3,Models!$D$7:$D$9,Models!$F$17:$F$19),IF(AND($U164&gt;=1,$U164&lt;=3),LOOKUP($A$3,Models!$D$7:$D$9,Models!$G$17:$G$19),IF(AND($U164&gt;=4,$U164&lt;=6),LOOKUP($A$3,Models!$D$7:$D$9,Models!$H$17:$H$19), IF(AND($U164&gt;=7,$U164&lt;=10),LOOKUP($A$3,Models!$D$7:$D$9,Models!$I$17:$I$19), IF($U164 &gt; 10,LOOKUP($A$3,Models!$D$7:$D$9,Models!$J$17:$J$19), 0))))), 0)</f>
        <v>0</v>
      </c>
      <c r="AA164" s="14">
        <f>IF($T164=Models!$E$21,IF($U164&lt;1,LOOKUP($A$3,Models!$D$7:$D$9,Models!$F$22:$F$24),IF(AND($U164&gt;=1,$U164&lt;=3),LOOKUP($A$3,Models!$D$7:$D$9,Models!$G$22:$G$24),IF(AND($U164&gt;=4,$U164&lt;=6),LOOKUP($A$3,Models!$D$7:$D$9,Models!$H$22:$H$24), IF(AND($U164&gt;=7,$U164&lt;=10),LOOKUP($A$3,Models!$D$7:$D$9,Models!$I$22:$I$24), IF($U164 &gt; 10,LOOKUP($A$3,Models!$D$7:$D$9,Models!$J$22:$J$24), 0))))), 0)</f>
        <v>0</v>
      </c>
      <c r="AB164" s="14">
        <f>IF($T164=Models!$E$26,IF($U164&lt;1,LOOKUP($A$3,Models!$D$7:$D$9,Models!$F$27:$F$29),IF(AND($U164&gt;=1,$U164&lt;=3),LOOKUP($A$3,Models!$D$7:$D$9,Models!$G$27:$G$29),IF(AND($U164&gt;=4,$U164&lt;=6),LOOKUP($A$3,Models!$D$7:$D$9,Models!$H$27:$H$29), IF(AND($U164&gt;=7,$U164&lt;=10),LOOKUP($A$3,Models!$D$7:$D$9,Models!$I$27:$I$29), IF($U164 &gt; 10,LOOKUP($A$3,Models!$D$7:$D$9,Models!$J$27:$J$29), 0))))), 0)</f>
        <v>0</v>
      </c>
      <c r="AC164" s="14">
        <f>IF($T164=Models!$E$31,IF($U164&lt;1,LOOKUP($A$3,Models!$D$7:$D$9,Models!$F$32:$F$34),IF(AND($U164&gt;=1,$U164&lt;=3),LOOKUP($A$3,Models!$D$7:$D$9,Models!$G$32:$G$34),IF(AND($U164&gt;=4,$U164&lt;=6),LOOKUP($A$3,Models!$D$7:$D$9,Models!$H$32:$H$34), IF(AND($U164&gt;=7,$U164&lt;=10),LOOKUP($A$3,Models!$D$7:$D$9,Models!$I$32:$I$34), IF($U164 &gt; 10,LOOKUP($A$3,Models!$D$7:$D$9,Models!$J$32:$J$34), 0))))), 0)</f>
        <v>0</v>
      </c>
      <c r="AD164" s="14">
        <f>IF($T164=Models!$E$39,IF($U164&lt;1,LOOKUP($A$3,Models!$D$7:$D$9,Models!$F$40:$F$42),IF(AND($U164&gt;=1,$U164&lt;=4),LOOKUP($A$3,Models!$D$7:$D$9,Models!$G$40:$G$42),IF(AND($U164&gt;=5,$U164&lt;=7),LOOKUP($A$3,Models!$D$7:$D$9,Models!$H$40:$H$42), IF($U164 &gt; 7,LOOKUP($A$3,Models!$D$7:$D$9,Models!$I$40:$I$42), 0)))), 0)</f>
        <v>0</v>
      </c>
      <c r="AE164" s="14">
        <f>IF($T164=Models!$E$44,IF($U164&lt;1,LOOKUP($A$3,Models!$D$7:$D$9,Models!$F$45:$F$47),IF(AND($U164&gt;=1,$U164&lt;=4),LOOKUP($A$3,Models!$D$7:$D$9,Models!$G$45:$G$47),IF(AND($U164&gt;=5,$U164&lt;=7),LOOKUP($A$3,Models!$D$7:$D$9,Models!$H$45:$H$47), IF($U164 &gt; 7,LOOKUP($A$3,Models!$D$7:$D$9,Models!$I$45:$I$47), 0)))), 0)</f>
        <v>0</v>
      </c>
      <c r="AF164" s="14">
        <f>IF($T164=Models!$E$49,IF($U164&lt;1,LOOKUP($A$3,Models!$D$7:$D$9,Models!$F$50:$F$52),IF(AND($U164&gt;=1,$U164&lt;=4),LOOKUP($A$3,Models!$D$7:$D$9,Models!$G$50:$G$52),IF(AND($U164&gt;=5,$U164&lt;=7),LOOKUP($A$3,Models!$D$7:$D$9,Models!$H$50:$H$52), IF($U164 &gt; 7,LOOKUP($A$3,Models!$D$7:$D$9,Models!$I$50:$I$52), 0)))), 0)</f>
        <v>0</v>
      </c>
      <c r="AG164" s="14">
        <f>IF($T164=Models!$E$54,IF($U164&lt;1,LOOKUP($A$3,Models!$D$7:$D$9,Models!$F$55:$F$57),IF(AND($U164&gt;=1,$U164&lt;=4),LOOKUP($A$3,Models!$D$7:$D$9,Models!$G$55:$G$57),IF(AND($U164&gt;=5,$U164&lt;=7),LOOKUP($A$3,Models!$D$7:$D$9,Models!$H$55:$H$57), IF($U164 &gt; 7,LOOKUP($A$3,Models!$D$7:$D$9,Models!$I$55:$I$57), 0)))), 0)</f>
        <v>0</v>
      </c>
      <c r="AH164" s="14">
        <f>IF($T164=Models!$E$59,IF($U164&lt;1,LOOKUP($A$3,Models!$D$7:$D$9,Models!$F$60:$F$62),IF(AND($U164&gt;=1,$U164&lt;=4),LOOKUP($A$3,Models!$D$7:$D$9,Models!$G$60:$G$62),IF(AND($U164&gt;=5,$U164&lt;=7),LOOKUP($A$3,Models!$D$7:$D$9,Models!$H$60:$H$62), IF($U164 &gt; 7,LOOKUP($A$3,Models!$D$7:$D$9,Models!$I$60:$I$62), 0)))), 0)</f>
        <v>0</v>
      </c>
    </row>
    <row r="165" spans="16:34">
      <c r="P165" s="6" t="e">
        <f ca="1">IF(LOOKUP(Beds!A198, Models!$A$4:$A$105, Models!$B$4:$B$105) = "QUEBEC 2", " ", IF(LOOKUP(Beds!A198, Models!$A$4:$A$105, Models!$B$4:$B$105) = "QUEBEC", " ", IF(Beds!B198 = 0, 0, YEAR(NOW())-IF(VALUE(LEFT(Beds!B198,2))&gt;80,CONCATENATE(19,LEFT(Beds!B198,2)),CONCATENATE(20,LEFT(Beds!B198,2))))))</f>
        <v>#N/A</v>
      </c>
      <c r="S165" s="7" t="str">
        <f>LEFT(Beds!A196,4)</f>
        <v/>
      </c>
      <c r="T165" t="str">
        <f>IF(S165 = "", " ", LOOKUP(S165,Models!$A$4:$A$99,Models!$B$4:$B$99))</f>
        <v xml:space="preserve"> </v>
      </c>
      <c r="U165" t="str">
        <f>Beds!C196</f>
        <v/>
      </c>
      <c r="W165">
        <f t="shared" si="2"/>
        <v>0</v>
      </c>
      <c r="X165" s="14">
        <f>IF($T165=Models!$E$6,IF($U165&lt;1,LOOKUP($A$3,Models!$D$7:$D$9,Models!$F$7:$F$9),IF(AND($U165&gt;=1,$U165&lt;=3),LOOKUP($A$3,Models!$D$7:$D$9,Models!$G$7:$G$9),IF(AND($U165&gt;=4,$U165&lt;=6),LOOKUP($A$3,Models!$D$7:$D$9,Models!$H$7:$H$9), IF(AND($U165&gt;=7,$U165&lt;=10),LOOKUP($A$3,Models!$D$7:$D$9,Models!$I$7:$I$9), IF($U165 &gt; 10,LOOKUP($A$3,Models!$D$7:$D$9,Models!$J$7:$J$9), 0))))), 0)</f>
        <v>0</v>
      </c>
      <c r="Y165" s="14">
        <f>IF($T165=Models!$E$11,IF($U165&lt;1,LOOKUP($A$3,Models!$D$7:$D$9,Models!$F$12:$F$14),IF(AND($U165&gt;=1,$U165&lt;=3),LOOKUP($A$3,Models!$D$7:$D$9,Models!$G$12:$G$14),IF(AND($U165&gt;=4,$U165&lt;=6),LOOKUP($A$3,Models!$D$7:$D$9,Models!$H$12:$H$14), IF(AND($U165&gt;=7,$U165&lt;=10),LOOKUP($A$3,Models!$D$7:$D$9,Models!$I$12:$I$14), IF($U165 &gt; 10,LOOKUP($A$3,Models!$D$7:$D$9,Models!$J$12:$J$14), 0))))), 0)</f>
        <v>0</v>
      </c>
      <c r="Z165" s="14">
        <f>IF($T165=Models!$E$16,IF($U165&lt;1,LOOKUP($A$3,Models!$D$7:$D$9,Models!$F$17:$F$19),IF(AND($U165&gt;=1,$U165&lt;=3),LOOKUP($A$3,Models!$D$7:$D$9,Models!$G$17:$G$19),IF(AND($U165&gt;=4,$U165&lt;=6),LOOKUP($A$3,Models!$D$7:$D$9,Models!$H$17:$H$19), IF(AND($U165&gt;=7,$U165&lt;=10),LOOKUP($A$3,Models!$D$7:$D$9,Models!$I$17:$I$19), IF($U165 &gt; 10,LOOKUP($A$3,Models!$D$7:$D$9,Models!$J$17:$J$19), 0))))), 0)</f>
        <v>0</v>
      </c>
      <c r="AA165" s="14">
        <f>IF($T165=Models!$E$21,IF($U165&lt;1,LOOKUP($A$3,Models!$D$7:$D$9,Models!$F$22:$F$24),IF(AND($U165&gt;=1,$U165&lt;=3),LOOKUP($A$3,Models!$D$7:$D$9,Models!$G$22:$G$24),IF(AND($U165&gt;=4,$U165&lt;=6),LOOKUP($A$3,Models!$D$7:$D$9,Models!$H$22:$H$24), IF(AND($U165&gt;=7,$U165&lt;=10),LOOKUP($A$3,Models!$D$7:$D$9,Models!$I$22:$I$24), IF($U165 &gt; 10,LOOKUP($A$3,Models!$D$7:$D$9,Models!$J$22:$J$24), 0))))), 0)</f>
        <v>0</v>
      </c>
      <c r="AB165" s="14">
        <f>IF($T165=Models!$E$26,IF($U165&lt;1,LOOKUP($A$3,Models!$D$7:$D$9,Models!$F$27:$F$29),IF(AND($U165&gt;=1,$U165&lt;=3),LOOKUP($A$3,Models!$D$7:$D$9,Models!$G$27:$G$29),IF(AND($U165&gt;=4,$U165&lt;=6),LOOKUP($A$3,Models!$D$7:$D$9,Models!$H$27:$H$29), IF(AND($U165&gt;=7,$U165&lt;=10),LOOKUP($A$3,Models!$D$7:$D$9,Models!$I$27:$I$29), IF($U165 &gt; 10,LOOKUP($A$3,Models!$D$7:$D$9,Models!$J$27:$J$29), 0))))), 0)</f>
        <v>0</v>
      </c>
      <c r="AC165" s="14">
        <f>IF($T165=Models!$E$31,IF($U165&lt;1,LOOKUP($A$3,Models!$D$7:$D$9,Models!$F$32:$F$34),IF(AND($U165&gt;=1,$U165&lt;=3),LOOKUP($A$3,Models!$D$7:$D$9,Models!$G$32:$G$34),IF(AND($U165&gt;=4,$U165&lt;=6),LOOKUP($A$3,Models!$D$7:$D$9,Models!$H$32:$H$34), IF(AND($U165&gt;=7,$U165&lt;=10),LOOKUP($A$3,Models!$D$7:$D$9,Models!$I$32:$I$34), IF($U165 &gt; 10,LOOKUP($A$3,Models!$D$7:$D$9,Models!$J$32:$J$34), 0))))), 0)</f>
        <v>0</v>
      </c>
      <c r="AD165" s="14">
        <f>IF($T165=Models!$E$39,IF($U165&lt;1,LOOKUP($A$3,Models!$D$7:$D$9,Models!$F$40:$F$42),IF(AND($U165&gt;=1,$U165&lt;=4),LOOKUP($A$3,Models!$D$7:$D$9,Models!$G$40:$G$42),IF(AND($U165&gt;=5,$U165&lt;=7),LOOKUP($A$3,Models!$D$7:$D$9,Models!$H$40:$H$42), IF($U165 &gt; 7,LOOKUP($A$3,Models!$D$7:$D$9,Models!$I$40:$I$42), 0)))), 0)</f>
        <v>0</v>
      </c>
      <c r="AE165" s="14">
        <f>IF($T165=Models!$E$44,IF($U165&lt;1,LOOKUP($A$3,Models!$D$7:$D$9,Models!$F$45:$F$47),IF(AND($U165&gt;=1,$U165&lt;=4),LOOKUP($A$3,Models!$D$7:$D$9,Models!$G$45:$G$47),IF(AND($U165&gt;=5,$U165&lt;=7),LOOKUP($A$3,Models!$D$7:$D$9,Models!$H$45:$H$47), IF($U165 &gt; 7,LOOKUP($A$3,Models!$D$7:$D$9,Models!$I$45:$I$47), 0)))), 0)</f>
        <v>0</v>
      </c>
      <c r="AF165" s="14">
        <f>IF($T165=Models!$E$49,IF($U165&lt;1,LOOKUP($A$3,Models!$D$7:$D$9,Models!$F$50:$F$52),IF(AND($U165&gt;=1,$U165&lt;=4),LOOKUP($A$3,Models!$D$7:$D$9,Models!$G$50:$G$52),IF(AND($U165&gt;=5,$U165&lt;=7),LOOKUP($A$3,Models!$D$7:$D$9,Models!$H$50:$H$52), IF($U165 &gt; 7,LOOKUP($A$3,Models!$D$7:$D$9,Models!$I$50:$I$52), 0)))), 0)</f>
        <v>0</v>
      </c>
      <c r="AG165" s="14">
        <f>IF($T165=Models!$E$54,IF($U165&lt;1,LOOKUP($A$3,Models!$D$7:$D$9,Models!$F$55:$F$57),IF(AND($U165&gt;=1,$U165&lt;=4),LOOKUP($A$3,Models!$D$7:$D$9,Models!$G$55:$G$57),IF(AND($U165&gt;=5,$U165&lt;=7),LOOKUP($A$3,Models!$D$7:$D$9,Models!$H$55:$H$57), IF($U165 &gt; 7,LOOKUP($A$3,Models!$D$7:$D$9,Models!$I$55:$I$57), 0)))), 0)</f>
        <v>0</v>
      </c>
      <c r="AH165" s="14">
        <f>IF($T165=Models!$E$59,IF($U165&lt;1,LOOKUP($A$3,Models!$D$7:$D$9,Models!$F$60:$F$62),IF(AND($U165&gt;=1,$U165&lt;=4),LOOKUP($A$3,Models!$D$7:$D$9,Models!$G$60:$G$62),IF(AND($U165&gt;=5,$U165&lt;=7),LOOKUP($A$3,Models!$D$7:$D$9,Models!$H$60:$H$62), IF($U165 &gt; 7,LOOKUP($A$3,Models!$D$7:$D$9,Models!$I$60:$I$62), 0)))), 0)</f>
        <v>0</v>
      </c>
    </row>
    <row r="166" spans="16:34">
      <c r="P166" s="6" t="e">
        <f ca="1">IF(LOOKUP(Beds!A199, Models!$A$4:$A$105, Models!$B$4:$B$105) = "QUEBEC 2", " ", IF(LOOKUP(Beds!A199, Models!$A$4:$A$105, Models!$B$4:$B$105) = "QUEBEC", " ", IF(Beds!B199 = 0, 0, YEAR(NOW())-IF(VALUE(LEFT(Beds!B199,2))&gt;80,CONCATENATE(19,LEFT(Beds!B199,2)),CONCATENATE(20,LEFT(Beds!B199,2))))))</f>
        <v>#N/A</v>
      </c>
      <c r="S166" s="7" t="str">
        <f>LEFT(Beds!A197,4)</f>
        <v/>
      </c>
      <c r="T166" t="str">
        <f>IF(S166 = "", " ", LOOKUP(S166,Models!$A$4:$A$99,Models!$B$4:$B$99))</f>
        <v xml:space="preserve"> </v>
      </c>
      <c r="U166" t="str">
        <f>Beds!C197</f>
        <v/>
      </c>
      <c r="W166">
        <f t="shared" si="2"/>
        <v>0</v>
      </c>
      <c r="X166" s="14">
        <f>IF($T166=Models!$E$6,IF($U166&lt;1,LOOKUP($A$3,Models!$D$7:$D$9,Models!$F$7:$F$9),IF(AND($U166&gt;=1,$U166&lt;=3),LOOKUP($A$3,Models!$D$7:$D$9,Models!$G$7:$G$9),IF(AND($U166&gt;=4,$U166&lt;=6),LOOKUP($A$3,Models!$D$7:$D$9,Models!$H$7:$H$9), IF(AND($U166&gt;=7,$U166&lt;=10),LOOKUP($A$3,Models!$D$7:$D$9,Models!$I$7:$I$9), IF($U166 &gt; 10,LOOKUP($A$3,Models!$D$7:$D$9,Models!$J$7:$J$9), 0))))), 0)</f>
        <v>0</v>
      </c>
      <c r="Y166" s="14">
        <f>IF($T166=Models!$E$11,IF($U166&lt;1,LOOKUP($A$3,Models!$D$7:$D$9,Models!$F$12:$F$14),IF(AND($U166&gt;=1,$U166&lt;=3),LOOKUP($A$3,Models!$D$7:$D$9,Models!$G$12:$G$14),IF(AND($U166&gt;=4,$U166&lt;=6),LOOKUP($A$3,Models!$D$7:$D$9,Models!$H$12:$H$14), IF(AND($U166&gt;=7,$U166&lt;=10),LOOKUP($A$3,Models!$D$7:$D$9,Models!$I$12:$I$14), IF($U166 &gt; 10,LOOKUP($A$3,Models!$D$7:$D$9,Models!$J$12:$J$14), 0))))), 0)</f>
        <v>0</v>
      </c>
      <c r="Z166" s="14">
        <f>IF($T166=Models!$E$16,IF($U166&lt;1,LOOKUP($A$3,Models!$D$7:$D$9,Models!$F$17:$F$19),IF(AND($U166&gt;=1,$U166&lt;=3),LOOKUP($A$3,Models!$D$7:$D$9,Models!$G$17:$G$19),IF(AND($U166&gt;=4,$U166&lt;=6),LOOKUP($A$3,Models!$D$7:$D$9,Models!$H$17:$H$19), IF(AND($U166&gt;=7,$U166&lt;=10),LOOKUP($A$3,Models!$D$7:$D$9,Models!$I$17:$I$19), IF($U166 &gt; 10,LOOKUP($A$3,Models!$D$7:$D$9,Models!$J$17:$J$19), 0))))), 0)</f>
        <v>0</v>
      </c>
      <c r="AA166" s="14">
        <f>IF($T166=Models!$E$21,IF($U166&lt;1,LOOKUP($A$3,Models!$D$7:$D$9,Models!$F$22:$F$24),IF(AND($U166&gt;=1,$U166&lt;=3),LOOKUP($A$3,Models!$D$7:$D$9,Models!$G$22:$G$24),IF(AND($U166&gt;=4,$U166&lt;=6),LOOKUP($A$3,Models!$D$7:$D$9,Models!$H$22:$H$24), IF(AND($U166&gt;=7,$U166&lt;=10),LOOKUP($A$3,Models!$D$7:$D$9,Models!$I$22:$I$24), IF($U166 &gt; 10,LOOKUP($A$3,Models!$D$7:$D$9,Models!$J$22:$J$24), 0))))), 0)</f>
        <v>0</v>
      </c>
      <c r="AB166" s="14">
        <f>IF($T166=Models!$E$26,IF($U166&lt;1,LOOKUP($A$3,Models!$D$7:$D$9,Models!$F$27:$F$29),IF(AND($U166&gt;=1,$U166&lt;=3),LOOKUP($A$3,Models!$D$7:$D$9,Models!$G$27:$G$29),IF(AND($U166&gt;=4,$U166&lt;=6),LOOKUP($A$3,Models!$D$7:$D$9,Models!$H$27:$H$29), IF(AND($U166&gt;=7,$U166&lt;=10),LOOKUP($A$3,Models!$D$7:$D$9,Models!$I$27:$I$29), IF($U166 &gt; 10,LOOKUP($A$3,Models!$D$7:$D$9,Models!$J$27:$J$29), 0))))), 0)</f>
        <v>0</v>
      </c>
      <c r="AC166" s="14">
        <f>IF($T166=Models!$E$31,IF($U166&lt;1,LOOKUP($A$3,Models!$D$7:$D$9,Models!$F$32:$F$34),IF(AND($U166&gt;=1,$U166&lt;=3),LOOKUP($A$3,Models!$D$7:$D$9,Models!$G$32:$G$34),IF(AND($U166&gt;=4,$U166&lt;=6),LOOKUP($A$3,Models!$D$7:$D$9,Models!$H$32:$H$34), IF(AND($U166&gt;=7,$U166&lt;=10),LOOKUP($A$3,Models!$D$7:$D$9,Models!$I$32:$I$34), IF($U166 &gt; 10,LOOKUP($A$3,Models!$D$7:$D$9,Models!$J$32:$J$34), 0))))), 0)</f>
        <v>0</v>
      </c>
      <c r="AD166" s="14">
        <f>IF($T166=Models!$E$39,IF($U166&lt;1,LOOKUP($A$3,Models!$D$7:$D$9,Models!$F$40:$F$42),IF(AND($U166&gt;=1,$U166&lt;=4),LOOKUP($A$3,Models!$D$7:$D$9,Models!$G$40:$G$42),IF(AND($U166&gt;=5,$U166&lt;=7),LOOKUP($A$3,Models!$D$7:$D$9,Models!$H$40:$H$42), IF($U166 &gt; 7,LOOKUP($A$3,Models!$D$7:$D$9,Models!$I$40:$I$42), 0)))), 0)</f>
        <v>0</v>
      </c>
      <c r="AE166" s="14">
        <f>IF($T166=Models!$E$44,IF($U166&lt;1,LOOKUP($A$3,Models!$D$7:$D$9,Models!$F$45:$F$47),IF(AND($U166&gt;=1,$U166&lt;=4),LOOKUP($A$3,Models!$D$7:$D$9,Models!$G$45:$G$47),IF(AND($U166&gt;=5,$U166&lt;=7),LOOKUP($A$3,Models!$D$7:$D$9,Models!$H$45:$H$47), IF($U166 &gt; 7,LOOKUP($A$3,Models!$D$7:$D$9,Models!$I$45:$I$47), 0)))), 0)</f>
        <v>0</v>
      </c>
      <c r="AF166" s="14">
        <f>IF($T166=Models!$E$49,IF($U166&lt;1,LOOKUP($A$3,Models!$D$7:$D$9,Models!$F$50:$F$52),IF(AND($U166&gt;=1,$U166&lt;=4),LOOKUP($A$3,Models!$D$7:$D$9,Models!$G$50:$G$52),IF(AND($U166&gt;=5,$U166&lt;=7),LOOKUP($A$3,Models!$D$7:$D$9,Models!$H$50:$H$52), IF($U166 &gt; 7,LOOKUP($A$3,Models!$D$7:$D$9,Models!$I$50:$I$52), 0)))), 0)</f>
        <v>0</v>
      </c>
      <c r="AG166" s="14">
        <f>IF($T166=Models!$E$54,IF($U166&lt;1,LOOKUP($A$3,Models!$D$7:$D$9,Models!$F$55:$F$57),IF(AND($U166&gt;=1,$U166&lt;=4),LOOKUP($A$3,Models!$D$7:$D$9,Models!$G$55:$G$57),IF(AND($U166&gt;=5,$U166&lt;=7),LOOKUP($A$3,Models!$D$7:$D$9,Models!$H$55:$H$57), IF($U166 &gt; 7,LOOKUP($A$3,Models!$D$7:$D$9,Models!$I$55:$I$57), 0)))), 0)</f>
        <v>0</v>
      </c>
      <c r="AH166" s="14">
        <f>IF($T166=Models!$E$59,IF($U166&lt;1,LOOKUP($A$3,Models!$D$7:$D$9,Models!$F$60:$F$62),IF(AND($U166&gt;=1,$U166&lt;=4),LOOKUP($A$3,Models!$D$7:$D$9,Models!$G$60:$G$62),IF(AND($U166&gt;=5,$U166&lt;=7),LOOKUP($A$3,Models!$D$7:$D$9,Models!$H$60:$H$62), IF($U166 &gt; 7,LOOKUP($A$3,Models!$D$7:$D$9,Models!$I$60:$I$62), 0)))), 0)</f>
        <v>0</v>
      </c>
    </row>
    <row r="167" spans="16:34">
      <c r="P167" s="6" t="e">
        <f ca="1">IF(LOOKUP(Beds!A200, Models!$A$4:$A$105, Models!$B$4:$B$105) = "QUEBEC 2", " ", IF(LOOKUP(Beds!A200, Models!$A$4:$A$105, Models!$B$4:$B$105) = "QUEBEC", " ", IF(Beds!B200 = 0, 0, YEAR(NOW())-IF(VALUE(LEFT(Beds!B200,2))&gt;80,CONCATENATE(19,LEFT(Beds!B200,2)),CONCATENATE(20,LEFT(Beds!B200,2))))))</f>
        <v>#N/A</v>
      </c>
      <c r="S167" s="7" t="str">
        <f>LEFT(Beds!A198,4)</f>
        <v/>
      </c>
      <c r="T167" t="str">
        <f>IF(S167 = "", " ", LOOKUP(S167,Models!$A$4:$A$99,Models!$B$4:$B$99))</f>
        <v xml:space="preserve"> </v>
      </c>
      <c r="U167" t="str">
        <f>Beds!C198</f>
        <v/>
      </c>
      <c r="W167">
        <f t="shared" si="2"/>
        <v>0</v>
      </c>
      <c r="X167" s="14">
        <f>IF($T167=Models!$E$6,IF($U167&lt;1,LOOKUP($A$3,Models!$D$7:$D$9,Models!$F$7:$F$9),IF(AND($U167&gt;=1,$U167&lt;=3),LOOKUP($A$3,Models!$D$7:$D$9,Models!$G$7:$G$9),IF(AND($U167&gt;=4,$U167&lt;=6),LOOKUP($A$3,Models!$D$7:$D$9,Models!$H$7:$H$9), IF(AND($U167&gt;=7,$U167&lt;=10),LOOKUP($A$3,Models!$D$7:$D$9,Models!$I$7:$I$9), IF($U167 &gt; 10,LOOKUP($A$3,Models!$D$7:$D$9,Models!$J$7:$J$9), 0))))), 0)</f>
        <v>0</v>
      </c>
      <c r="Y167" s="14">
        <f>IF($T167=Models!$E$11,IF($U167&lt;1,LOOKUP($A$3,Models!$D$7:$D$9,Models!$F$12:$F$14),IF(AND($U167&gt;=1,$U167&lt;=3),LOOKUP($A$3,Models!$D$7:$D$9,Models!$G$12:$G$14),IF(AND($U167&gt;=4,$U167&lt;=6),LOOKUP($A$3,Models!$D$7:$D$9,Models!$H$12:$H$14), IF(AND($U167&gt;=7,$U167&lt;=10),LOOKUP($A$3,Models!$D$7:$D$9,Models!$I$12:$I$14), IF($U167 &gt; 10,LOOKUP($A$3,Models!$D$7:$D$9,Models!$J$12:$J$14), 0))))), 0)</f>
        <v>0</v>
      </c>
      <c r="Z167" s="14">
        <f>IF($T167=Models!$E$16,IF($U167&lt;1,LOOKUP($A$3,Models!$D$7:$D$9,Models!$F$17:$F$19),IF(AND($U167&gt;=1,$U167&lt;=3),LOOKUP($A$3,Models!$D$7:$D$9,Models!$G$17:$G$19),IF(AND($U167&gt;=4,$U167&lt;=6),LOOKUP($A$3,Models!$D$7:$D$9,Models!$H$17:$H$19), IF(AND($U167&gt;=7,$U167&lt;=10),LOOKUP($A$3,Models!$D$7:$D$9,Models!$I$17:$I$19), IF($U167 &gt; 10,LOOKUP($A$3,Models!$D$7:$D$9,Models!$J$17:$J$19), 0))))), 0)</f>
        <v>0</v>
      </c>
      <c r="AA167" s="14">
        <f>IF($T167=Models!$E$21,IF($U167&lt;1,LOOKUP($A$3,Models!$D$7:$D$9,Models!$F$22:$F$24),IF(AND($U167&gt;=1,$U167&lt;=3),LOOKUP($A$3,Models!$D$7:$D$9,Models!$G$22:$G$24),IF(AND($U167&gt;=4,$U167&lt;=6),LOOKUP($A$3,Models!$D$7:$D$9,Models!$H$22:$H$24), IF(AND($U167&gt;=7,$U167&lt;=10),LOOKUP($A$3,Models!$D$7:$D$9,Models!$I$22:$I$24), IF($U167 &gt; 10,LOOKUP($A$3,Models!$D$7:$D$9,Models!$J$22:$J$24), 0))))), 0)</f>
        <v>0</v>
      </c>
      <c r="AB167" s="14">
        <f>IF($T167=Models!$E$26,IF($U167&lt;1,LOOKUP($A$3,Models!$D$7:$D$9,Models!$F$27:$F$29),IF(AND($U167&gt;=1,$U167&lt;=3),LOOKUP($A$3,Models!$D$7:$D$9,Models!$G$27:$G$29),IF(AND($U167&gt;=4,$U167&lt;=6),LOOKUP($A$3,Models!$D$7:$D$9,Models!$H$27:$H$29), IF(AND($U167&gt;=7,$U167&lt;=10),LOOKUP($A$3,Models!$D$7:$D$9,Models!$I$27:$I$29), IF($U167 &gt; 10,LOOKUP($A$3,Models!$D$7:$D$9,Models!$J$27:$J$29), 0))))), 0)</f>
        <v>0</v>
      </c>
      <c r="AC167" s="14">
        <f>IF($T167=Models!$E$31,IF($U167&lt;1,LOOKUP($A$3,Models!$D$7:$D$9,Models!$F$32:$F$34),IF(AND($U167&gt;=1,$U167&lt;=3),LOOKUP($A$3,Models!$D$7:$D$9,Models!$G$32:$G$34),IF(AND($U167&gt;=4,$U167&lt;=6),LOOKUP($A$3,Models!$D$7:$D$9,Models!$H$32:$H$34), IF(AND($U167&gt;=7,$U167&lt;=10),LOOKUP($A$3,Models!$D$7:$D$9,Models!$I$32:$I$34), IF($U167 &gt; 10,LOOKUP($A$3,Models!$D$7:$D$9,Models!$J$32:$J$34), 0))))), 0)</f>
        <v>0</v>
      </c>
      <c r="AD167" s="14">
        <f>IF($T167=Models!$E$39,IF($U167&lt;1,LOOKUP($A$3,Models!$D$7:$D$9,Models!$F$40:$F$42),IF(AND($U167&gt;=1,$U167&lt;=4),LOOKUP($A$3,Models!$D$7:$D$9,Models!$G$40:$G$42),IF(AND($U167&gt;=5,$U167&lt;=7),LOOKUP($A$3,Models!$D$7:$D$9,Models!$H$40:$H$42), IF($U167 &gt; 7,LOOKUP($A$3,Models!$D$7:$D$9,Models!$I$40:$I$42), 0)))), 0)</f>
        <v>0</v>
      </c>
      <c r="AE167" s="14">
        <f>IF($T167=Models!$E$44,IF($U167&lt;1,LOOKUP($A$3,Models!$D$7:$D$9,Models!$F$45:$F$47),IF(AND($U167&gt;=1,$U167&lt;=4),LOOKUP($A$3,Models!$D$7:$D$9,Models!$G$45:$G$47),IF(AND($U167&gt;=5,$U167&lt;=7),LOOKUP($A$3,Models!$D$7:$D$9,Models!$H$45:$H$47), IF($U167 &gt; 7,LOOKUP($A$3,Models!$D$7:$D$9,Models!$I$45:$I$47), 0)))), 0)</f>
        <v>0</v>
      </c>
      <c r="AF167" s="14">
        <f>IF($T167=Models!$E$49,IF($U167&lt;1,LOOKUP($A$3,Models!$D$7:$D$9,Models!$F$50:$F$52),IF(AND($U167&gt;=1,$U167&lt;=4),LOOKUP($A$3,Models!$D$7:$D$9,Models!$G$50:$G$52),IF(AND($U167&gt;=5,$U167&lt;=7),LOOKUP($A$3,Models!$D$7:$D$9,Models!$H$50:$H$52), IF($U167 &gt; 7,LOOKUP($A$3,Models!$D$7:$D$9,Models!$I$50:$I$52), 0)))), 0)</f>
        <v>0</v>
      </c>
      <c r="AG167" s="14">
        <f>IF($T167=Models!$E$54,IF($U167&lt;1,LOOKUP($A$3,Models!$D$7:$D$9,Models!$F$55:$F$57),IF(AND($U167&gt;=1,$U167&lt;=4),LOOKUP($A$3,Models!$D$7:$D$9,Models!$G$55:$G$57),IF(AND($U167&gt;=5,$U167&lt;=7),LOOKUP($A$3,Models!$D$7:$D$9,Models!$H$55:$H$57), IF($U167 &gt; 7,LOOKUP($A$3,Models!$D$7:$D$9,Models!$I$55:$I$57), 0)))), 0)</f>
        <v>0</v>
      </c>
      <c r="AH167" s="14">
        <f>IF($T167=Models!$E$59,IF($U167&lt;1,LOOKUP($A$3,Models!$D$7:$D$9,Models!$F$60:$F$62),IF(AND($U167&gt;=1,$U167&lt;=4),LOOKUP($A$3,Models!$D$7:$D$9,Models!$G$60:$G$62),IF(AND($U167&gt;=5,$U167&lt;=7),LOOKUP($A$3,Models!$D$7:$D$9,Models!$H$60:$H$62), IF($U167 &gt; 7,LOOKUP($A$3,Models!$D$7:$D$9,Models!$I$60:$I$62), 0)))), 0)</f>
        <v>0</v>
      </c>
    </row>
    <row r="168" spans="16:34">
      <c r="P168" s="6" t="e">
        <f ca="1">IF(LOOKUP(Beds!A201, Models!$A$4:$A$105, Models!$B$4:$B$105) = "QUEBEC 2", " ", IF(LOOKUP(Beds!A201, Models!$A$4:$A$105, Models!$B$4:$B$105) = "QUEBEC", " ", IF(Beds!B201 = 0, 0, YEAR(NOW())-IF(VALUE(LEFT(Beds!B201,2))&gt;80,CONCATENATE(19,LEFT(Beds!B201,2)),CONCATENATE(20,LEFT(Beds!B201,2))))))</f>
        <v>#N/A</v>
      </c>
      <c r="S168" s="7" t="str">
        <f>LEFT(Beds!A199,4)</f>
        <v/>
      </c>
      <c r="T168" t="str">
        <f>IF(S168 = "", " ", LOOKUP(S168,Models!$A$4:$A$99,Models!$B$4:$B$99))</f>
        <v xml:space="preserve"> </v>
      </c>
      <c r="U168" t="str">
        <f>Beds!C199</f>
        <v/>
      </c>
      <c r="W168">
        <f t="shared" si="2"/>
        <v>0</v>
      </c>
      <c r="X168" s="14">
        <f>IF($T168=Models!$E$6,IF($U168&lt;1,LOOKUP($A$3,Models!$D$7:$D$9,Models!$F$7:$F$9),IF(AND($U168&gt;=1,$U168&lt;=3),LOOKUP($A$3,Models!$D$7:$D$9,Models!$G$7:$G$9),IF(AND($U168&gt;=4,$U168&lt;=6),LOOKUP($A$3,Models!$D$7:$D$9,Models!$H$7:$H$9), IF(AND($U168&gt;=7,$U168&lt;=10),LOOKUP($A$3,Models!$D$7:$D$9,Models!$I$7:$I$9), IF($U168 &gt; 10,LOOKUP($A$3,Models!$D$7:$D$9,Models!$J$7:$J$9), 0))))), 0)</f>
        <v>0</v>
      </c>
      <c r="Y168" s="14">
        <f>IF($T168=Models!$E$11,IF($U168&lt;1,LOOKUP($A$3,Models!$D$7:$D$9,Models!$F$12:$F$14),IF(AND($U168&gt;=1,$U168&lt;=3),LOOKUP($A$3,Models!$D$7:$D$9,Models!$G$12:$G$14),IF(AND($U168&gt;=4,$U168&lt;=6),LOOKUP($A$3,Models!$D$7:$D$9,Models!$H$12:$H$14), IF(AND($U168&gt;=7,$U168&lt;=10),LOOKUP($A$3,Models!$D$7:$D$9,Models!$I$12:$I$14), IF($U168 &gt; 10,LOOKUP($A$3,Models!$D$7:$D$9,Models!$J$12:$J$14), 0))))), 0)</f>
        <v>0</v>
      </c>
      <c r="Z168" s="14">
        <f>IF($T168=Models!$E$16,IF($U168&lt;1,LOOKUP($A$3,Models!$D$7:$D$9,Models!$F$17:$F$19),IF(AND($U168&gt;=1,$U168&lt;=3),LOOKUP($A$3,Models!$D$7:$D$9,Models!$G$17:$G$19),IF(AND($U168&gt;=4,$U168&lt;=6),LOOKUP($A$3,Models!$D$7:$D$9,Models!$H$17:$H$19), IF(AND($U168&gt;=7,$U168&lt;=10),LOOKUP($A$3,Models!$D$7:$D$9,Models!$I$17:$I$19), IF($U168 &gt; 10,LOOKUP($A$3,Models!$D$7:$D$9,Models!$J$17:$J$19), 0))))), 0)</f>
        <v>0</v>
      </c>
      <c r="AA168" s="14">
        <f>IF($T168=Models!$E$21,IF($U168&lt;1,LOOKUP($A$3,Models!$D$7:$D$9,Models!$F$22:$F$24),IF(AND($U168&gt;=1,$U168&lt;=3),LOOKUP($A$3,Models!$D$7:$D$9,Models!$G$22:$G$24),IF(AND($U168&gt;=4,$U168&lt;=6),LOOKUP($A$3,Models!$D$7:$D$9,Models!$H$22:$H$24), IF(AND($U168&gt;=7,$U168&lt;=10),LOOKUP($A$3,Models!$D$7:$D$9,Models!$I$22:$I$24), IF($U168 &gt; 10,LOOKUP($A$3,Models!$D$7:$D$9,Models!$J$22:$J$24), 0))))), 0)</f>
        <v>0</v>
      </c>
      <c r="AB168" s="14">
        <f>IF($T168=Models!$E$26,IF($U168&lt;1,LOOKUP($A$3,Models!$D$7:$D$9,Models!$F$27:$F$29),IF(AND($U168&gt;=1,$U168&lt;=3),LOOKUP($A$3,Models!$D$7:$D$9,Models!$G$27:$G$29),IF(AND($U168&gt;=4,$U168&lt;=6),LOOKUP($A$3,Models!$D$7:$D$9,Models!$H$27:$H$29), IF(AND($U168&gt;=7,$U168&lt;=10),LOOKUP($A$3,Models!$D$7:$D$9,Models!$I$27:$I$29), IF($U168 &gt; 10,LOOKUP($A$3,Models!$D$7:$D$9,Models!$J$27:$J$29), 0))))), 0)</f>
        <v>0</v>
      </c>
      <c r="AC168" s="14">
        <f>IF($T168=Models!$E$31,IF($U168&lt;1,LOOKUP($A$3,Models!$D$7:$D$9,Models!$F$32:$F$34),IF(AND($U168&gt;=1,$U168&lt;=3),LOOKUP($A$3,Models!$D$7:$D$9,Models!$G$32:$G$34),IF(AND($U168&gt;=4,$U168&lt;=6),LOOKUP($A$3,Models!$D$7:$D$9,Models!$H$32:$H$34), IF(AND($U168&gt;=7,$U168&lt;=10),LOOKUP($A$3,Models!$D$7:$D$9,Models!$I$32:$I$34), IF($U168 &gt; 10,LOOKUP($A$3,Models!$D$7:$D$9,Models!$J$32:$J$34), 0))))), 0)</f>
        <v>0</v>
      </c>
      <c r="AD168" s="14">
        <f>IF($T168=Models!$E$39,IF($U168&lt;1,LOOKUP($A$3,Models!$D$7:$D$9,Models!$F$40:$F$42),IF(AND($U168&gt;=1,$U168&lt;=4),LOOKUP($A$3,Models!$D$7:$D$9,Models!$G$40:$G$42),IF(AND($U168&gt;=5,$U168&lt;=7),LOOKUP($A$3,Models!$D$7:$D$9,Models!$H$40:$H$42), IF($U168 &gt; 7,LOOKUP($A$3,Models!$D$7:$D$9,Models!$I$40:$I$42), 0)))), 0)</f>
        <v>0</v>
      </c>
      <c r="AE168" s="14">
        <f>IF($T168=Models!$E$44,IF($U168&lt;1,LOOKUP($A$3,Models!$D$7:$D$9,Models!$F$45:$F$47),IF(AND($U168&gt;=1,$U168&lt;=4),LOOKUP($A$3,Models!$D$7:$D$9,Models!$G$45:$G$47),IF(AND($U168&gt;=5,$U168&lt;=7),LOOKUP($A$3,Models!$D$7:$D$9,Models!$H$45:$H$47), IF($U168 &gt; 7,LOOKUP($A$3,Models!$D$7:$D$9,Models!$I$45:$I$47), 0)))), 0)</f>
        <v>0</v>
      </c>
      <c r="AF168" s="14">
        <f>IF($T168=Models!$E$49,IF($U168&lt;1,LOOKUP($A$3,Models!$D$7:$D$9,Models!$F$50:$F$52),IF(AND($U168&gt;=1,$U168&lt;=4),LOOKUP($A$3,Models!$D$7:$D$9,Models!$G$50:$G$52),IF(AND($U168&gt;=5,$U168&lt;=7),LOOKUP($A$3,Models!$D$7:$D$9,Models!$H$50:$H$52), IF($U168 &gt; 7,LOOKUP($A$3,Models!$D$7:$D$9,Models!$I$50:$I$52), 0)))), 0)</f>
        <v>0</v>
      </c>
      <c r="AG168" s="14">
        <f>IF($T168=Models!$E$54,IF($U168&lt;1,LOOKUP($A$3,Models!$D$7:$D$9,Models!$F$55:$F$57),IF(AND($U168&gt;=1,$U168&lt;=4),LOOKUP($A$3,Models!$D$7:$D$9,Models!$G$55:$G$57),IF(AND($U168&gt;=5,$U168&lt;=7),LOOKUP($A$3,Models!$D$7:$D$9,Models!$H$55:$H$57), IF($U168 &gt; 7,LOOKUP($A$3,Models!$D$7:$D$9,Models!$I$55:$I$57), 0)))), 0)</f>
        <v>0</v>
      </c>
      <c r="AH168" s="14">
        <f>IF($T168=Models!$E$59,IF($U168&lt;1,LOOKUP($A$3,Models!$D$7:$D$9,Models!$F$60:$F$62),IF(AND($U168&gt;=1,$U168&lt;=4),LOOKUP($A$3,Models!$D$7:$D$9,Models!$G$60:$G$62),IF(AND($U168&gt;=5,$U168&lt;=7),LOOKUP($A$3,Models!$D$7:$D$9,Models!$H$60:$H$62), IF($U168 &gt; 7,LOOKUP($A$3,Models!$D$7:$D$9,Models!$I$60:$I$62), 0)))), 0)</f>
        <v>0</v>
      </c>
    </row>
    <row r="169" spans="16:34">
      <c r="P169" s="6" t="e">
        <f ca="1">IF(LOOKUP(Beds!A202, Models!$A$4:$A$105, Models!$B$4:$B$105) = "QUEBEC 2", " ", IF(LOOKUP(Beds!A202, Models!$A$4:$A$105, Models!$B$4:$B$105) = "QUEBEC", " ", IF(Beds!B202 = 0, 0, YEAR(NOW())-IF(VALUE(LEFT(Beds!B202,2))&gt;80,CONCATENATE(19,LEFT(Beds!B202,2)),CONCATENATE(20,LEFT(Beds!B202,2))))))</f>
        <v>#N/A</v>
      </c>
      <c r="S169" s="7" t="str">
        <f>LEFT(Beds!A200,4)</f>
        <v/>
      </c>
      <c r="T169" t="str">
        <f>IF(S169 = "", " ", LOOKUP(S169,Models!$A$4:$A$99,Models!$B$4:$B$99))</f>
        <v xml:space="preserve"> </v>
      </c>
      <c r="U169" t="str">
        <f>Beds!C200</f>
        <v/>
      </c>
      <c r="W169">
        <f t="shared" si="2"/>
        <v>0</v>
      </c>
      <c r="X169" s="14">
        <f>IF($T169=Models!$E$6,IF($U169&lt;1,LOOKUP($A$3,Models!$D$7:$D$9,Models!$F$7:$F$9),IF(AND($U169&gt;=1,$U169&lt;=3),LOOKUP($A$3,Models!$D$7:$D$9,Models!$G$7:$G$9),IF(AND($U169&gt;=4,$U169&lt;=6),LOOKUP($A$3,Models!$D$7:$D$9,Models!$H$7:$H$9), IF(AND($U169&gt;=7,$U169&lt;=10),LOOKUP($A$3,Models!$D$7:$D$9,Models!$I$7:$I$9), IF($U169 &gt; 10,LOOKUP($A$3,Models!$D$7:$D$9,Models!$J$7:$J$9), 0))))), 0)</f>
        <v>0</v>
      </c>
      <c r="Y169" s="14">
        <f>IF($T169=Models!$E$11,IF($U169&lt;1,LOOKUP($A$3,Models!$D$7:$D$9,Models!$F$12:$F$14),IF(AND($U169&gt;=1,$U169&lt;=3),LOOKUP($A$3,Models!$D$7:$D$9,Models!$G$12:$G$14),IF(AND($U169&gt;=4,$U169&lt;=6),LOOKUP($A$3,Models!$D$7:$D$9,Models!$H$12:$H$14), IF(AND($U169&gt;=7,$U169&lt;=10),LOOKUP($A$3,Models!$D$7:$D$9,Models!$I$12:$I$14), IF($U169 &gt; 10,LOOKUP($A$3,Models!$D$7:$D$9,Models!$J$12:$J$14), 0))))), 0)</f>
        <v>0</v>
      </c>
      <c r="Z169" s="14">
        <f>IF($T169=Models!$E$16,IF($U169&lt;1,LOOKUP($A$3,Models!$D$7:$D$9,Models!$F$17:$F$19),IF(AND($U169&gt;=1,$U169&lt;=3),LOOKUP($A$3,Models!$D$7:$D$9,Models!$G$17:$G$19),IF(AND($U169&gt;=4,$U169&lt;=6),LOOKUP($A$3,Models!$D$7:$D$9,Models!$H$17:$H$19), IF(AND($U169&gt;=7,$U169&lt;=10),LOOKUP($A$3,Models!$D$7:$D$9,Models!$I$17:$I$19), IF($U169 &gt; 10,LOOKUP($A$3,Models!$D$7:$D$9,Models!$J$17:$J$19), 0))))), 0)</f>
        <v>0</v>
      </c>
      <c r="AA169" s="14">
        <f>IF($T169=Models!$E$21,IF($U169&lt;1,LOOKUP($A$3,Models!$D$7:$D$9,Models!$F$22:$F$24),IF(AND($U169&gt;=1,$U169&lt;=3),LOOKUP($A$3,Models!$D$7:$D$9,Models!$G$22:$G$24),IF(AND($U169&gt;=4,$U169&lt;=6),LOOKUP($A$3,Models!$D$7:$D$9,Models!$H$22:$H$24), IF(AND($U169&gt;=7,$U169&lt;=10),LOOKUP($A$3,Models!$D$7:$D$9,Models!$I$22:$I$24), IF($U169 &gt; 10,LOOKUP($A$3,Models!$D$7:$D$9,Models!$J$22:$J$24), 0))))), 0)</f>
        <v>0</v>
      </c>
      <c r="AB169" s="14">
        <f>IF($T169=Models!$E$26,IF($U169&lt;1,LOOKUP($A$3,Models!$D$7:$D$9,Models!$F$27:$F$29),IF(AND($U169&gt;=1,$U169&lt;=3),LOOKUP($A$3,Models!$D$7:$D$9,Models!$G$27:$G$29),IF(AND($U169&gt;=4,$U169&lt;=6),LOOKUP($A$3,Models!$D$7:$D$9,Models!$H$27:$H$29), IF(AND($U169&gt;=7,$U169&lt;=10),LOOKUP($A$3,Models!$D$7:$D$9,Models!$I$27:$I$29), IF($U169 &gt; 10,LOOKUP($A$3,Models!$D$7:$D$9,Models!$J$27:$J$29), 0))))), 0)</f>
        <v>0</v>
      </c>
      <c r="AC169" s="14">
        <f>IF($T169=Models!$E$31,IF($U169&lt;1,LOOKUP($A$3,Models!$D$7:$D$9,Models!$F$32:$F$34),IF(AND($U169&gt;=1,$U169&lt;=3),LOOKUP($A$3,Models!$D$7:$D$9,Models!$G$32:$G$34),IF(AND($U169&gt;=4,$U169&lt;=6),LOOKUP($A$3,Models!$D$7:$D$9,Models!$H$32:$H$34), IF(AND($U169&gt;=7,$U169&lt;=10),LOOKUP($A$3,Models!$D$7:$D$9,Models!$I$32:$I$34), IF($U169 &gt; 10,LOOKUP($A$3,Models!$D$7:$D$9,Models!$J$32:$J$34), 0))))), 0)</f>
        <v>0</v>
      </c>
      <c r="AD169" s="14">
        <f>IF($T169=Models!$E$39,IF($U169&lt;1,LOOKUP($A$3,Models!$D$7:$D$9,Models!$F$40:$F$42),IF(AND($U169&gt;=1,$U169&lt;=4),LOOKUP($A$3,Models!$D$7:$D$9,Models!$G$40:$G$42),IF(AND($U169&gt;=5,$U169&lt;=7),LOOKUP($A$3,Models!$D$7:$D$9,Models!$H$40:$H$42), IF($U169 &gt; 7,LOOKUP($A$3,Models!$D$7:$D$9,Models!$I$40:$I$42), 0)))), 0)</f>
        <v>0</v>
      </c>
      <c r="AE169" s="14">
        <f>IF($T169=Models!$E$44,IF($U169&lt;1,LOOKUP($A$3,Models!$D$7:$D$9,Models!$F$45:$F$47),IF(AND($U169&gt;=1,$U169&lt;=4),LOOKUP($A$3,Models!$D$7:$D$9,Models!$G$45:$G$47),IF(AND($U169&gt;=5,$U169&lt;=7),LOOKUP($A$3,Models!$D$7:$D$9,Models!$H$45:$H$47), IF($U169 &gt; 7,LOOKUP($A$3,Models!$D$7:$D$9,Models!$I$45:$I$47), 0)))), 0)</f>
        <v>0</v>
      </c>
      <c r="AF169" s="14">
        <f>IF($T169=Models!$E$49,IF($U169&lt;1,LOOKUP($A$3,Models!$D$7:$D$9,Models!$F$50:$F$52),IF(AND($U169&gt;=1,$U169&lt;=4),LOOKUP($A$3,Models!$D$7:$D$9,Models!$G$50:$G$52),IF(AND($U169&gt;=5,$U169&lt;=7),LOOKUP($A$3,Models!$D$7:$D$9,Models!$H$50:$H$52), IF($U169 &gt; 7,LOOKUP($A$3,Models!$D$7:$D$9,Models!$I$50:$I$52), 0)))), 0)</f>
        <v>0</v>
      </c>
      <c r="AG169" s="14">
        <f>IF($T169=Models!$E$54,IF($U169&lt;1,LOOKUP($A$3,Models!$D$7:$D$9,Models!$F$55:$F$57),IF(AND($U169&gt;=1,$U169&lt;=4),LOOKUP($A$3,Models!$D$7:$D$9,Models!$G$55:$G$57),IF(AND($U169&gt;=5,$U169&lt;=7),LOOKUP($A$3,Models!$D$7:$D$9,Models!$H$55:$H$57), IF($U169 &gt; 7,LOOKUP($A$3,Models!$D$7:$D$9,Models!$I$55:$I$57), 0)))), 0)</f>
        <v>0</v>
      </c>
      <c r="AH169" s="14">
        <f>IF($T169=Models!$E$59,IF($U169&lt;1,LOOKUP($A$3,Models!$D$7:$D$9,Models!$F$60:$F$62),IF(AND($U169&gt;=1,$U169&lt;=4),LOOKUP($A$3,Models!$D$7:$D$9,Models!$G$60:$G$62),IF(AND($U169&gt;=5,$U169&lt;=7),LOOKUP($A$3,Models!$D$7:$D$9,Models!$H$60:$H$62), IF($U169 &gt; 7,LOOKUP($A$3,Models!$D$7:$D$9,Models!$I$60:$I$62), 0)))), 0)</f>
        <v>0</v>
      </c>
    </row>
    <row r="170" spans="16:34">
      <c r="P170" s="6" t="e">
        <f ca="1">IF(LOOKUP(Beds!A203, Models!$A$4:$A$105, Models!$B$4:$B$105) = "QUEBEC 2", " ", IF(LOOKUP(Beds!A203, Models!$A$4:$A$105, Models!$B$4:$B$105) = "QUEBEC", " ", IF(Beds!B203 = 0, 0, YEAR(NOW())-IF(VALUE(LEFT(Beds!B203,2))&gt;80,CONCATENATE(19,LEFT(Beds!B203,2)),CONCATENATE(20,LEFT(Beds!B203,2))))))</f>
        <v>#N/A</v>
      </c>
      <c r="S170" s="7" t="str">
        <f>LEFT(Beds!A201,4)</f>
        <v/>
      </c>
      <c r="T170" t="str">
        <f>IF(S170 = "", " ", LOOKUP(S170,Models!$A$4:$A$99,Models!$B$4:$B$99))</f>
        <v xml:space="preserve"> </v>
      </c>
      <c r="U170" t="str">
        <f>Beds!C201</f>
        <v/>
      </c>
      <c r="W170">
        <f t="shared" si="2"/>
        <v>0</v>
      </c>
      <c r="X170" s="14">
        <f>IF($T170=Models!$E$6,IF($U170&lt;1,LOOKUP($A$3,Models!$D$7:$D$9,Models!$F$7:$F$9),IF(AND($U170&gt;=1,$U170&lt;=3),LOOKUP($A$3,Models!$D$7:$D$9,Models!$G$7:$G$9),IF(AND($U170&gt;=4,$U170&lt;=6),LOOKUP($A$3,Models!$D$7:$D$9,Models!$H$7:$H$9), IF(AND($U170&gt;=7,$U170&lt;=10),LOOKUP($A$3,Models!$D$7:$D$9,Models!$I$7:$I$9), IF($U170 &gt; 10,LOOKUP($A$3,Models!$D$7:$D$9,Models!$J$7:$J$9), 0))))), 0)</f>
        <v>0</v>
      </c>
      <c r="Y170" s="14">
        <f>IF($T170=Models!$E$11,IF($U170&lt;1,LOOKUP($A$3,Models!$D$7:$D$9,Models!$F$12:$F$14),IF(AND($U170&gt;=1,$U170&lt;=3),LOOKUP($A$3,Models!$D$7:$D$9,Models!$G$12:$G$14),IF(AND($U170&gt;=4,$U170&lt;=6),LOOKUP($A$3,Models!$D$7:$D$9,Models!$H$12:$H$14), IF(AND($U170&gt;=7,$U170&lt;=10),LOOKUP($A$3,Models!$D$7:$D$9,Models!$I$12:$I$14), IF($U170 &gt; 10,LOOKUP($A$3,Models!$D$7:$D$9,Models!$J$12:$J$14), 0))))), 0)</f>
        <v>0</v>
      </c>
      <c r="Z170" s="14">
        <f>IF($T170=Models!$E$16,IF($U170&lt;1,LOOKUP($A$3,Models!$D$7:$D$9,Models!$F$17:$F$19),IF(AND($U170&gt;=1,$U170&lt;=3),LOOKUP($A$3,Models!$D$7:$D$9,Models!$G$17:$G$19),IF(AND($U170&gt;=4,$U170&lt;=6),LOOKUP($A$3,Models!$D$7:$D$9,Models!$H$17:$H$19), IF(AND($U170&gt;=7,$U170&lt;=10),LOOKUP($A$3,Models!$D$7:$D$9,Models!$I$17:$I$19), IF($U170 &gt; 10,LOOKUP($A$3,Models!$D$7:$D$9,Models!$J$17:$J$19), 0))))), 0)</f>
        <v>0</v>
      </c>
      <c r="AA170" s="14">
        <f>IF($T170=Models!$E$21,IF($U170&lt;1,LOOKUP($A$3,Models!$D$7:$D$9,Models!$F$22:$F$24),IF(AND($U170&gt;=1,$U170&lt;=3),LOOKUP($A$3,Models!$D$7:$D$9,Models!$G$22:$G$24),IF(AND($U170&gt;=4,$U170&lt;=6),LOOKUP($A$3,Models!$D$7:$D$9,Models!$H$22:$H$24), IF(AND($U170&gt;=7,$U170&lt;=10),LOOKUP($A$3,Models!$D$7:$D$9,Models!$I$22:$I$24), IF($U170 &gt; 10,LOOKUP($A$3,Models!$D$7:$D$9,Models!$J$22:$J$24), 0))))), 0)</f>
        <v>0</v>
      </c>
      <c r="AB170" s="14">
        <f>IF($T170=Models!$E$26,IF($U170&lt;1,LOOKUP($A$3,Models!$D$7:$D$9,Models!$F$27:$F$29),IF(AND($U170&gt;=1,$U170&lt;=3),LOOKUP($A$3,Models!$D$7:$D$9,Models!$G$27:$G$29),IF(AND($U170&gt;=4,$U170&lt;=6),LOOKUP($A$3,Models!$D$7:$D$9,Models!$H$27:$H$29), IF(AND($U170&gt;=7,$U170&lt;=10),LOOKUP($A$3,Models!$D$7:$D$9,Models!$I$27:$I$29), IF($U170 &gt; 10,LOOKUP($A$3,Models!$D$7:$D$9,Models!$J$27:$J$29), 0))))), 0)</f>
        <v>0</v>
      </c>
      <c r="AC170" s="14">
        <f>IF($T170=Models!$E$31,IF($U170&lt;1,LOOKUP($A$3,Models!$D$7:$D$9,Models!$F$32:$F$34),IF(AND($U170&gt;=1,$U170&lt;=3),LOOKUP($A$3,Models!$D$7:$D$9,Models!$G$32:$G$34),IF(AND($U170&gt;=4,$U170&lt;=6),LOOKUP($A$3,Models!$D$7:$D$9,Models!$H$32:$H$34), IF(AND($U170&gt;=7,$U170&lt;=10),LOOKUP($A$3,Models!$D$7:$D$9,Models!$I$32:$I$34), IF($U170 &gt; 10,LOOKUP($A$3,Models!$D$7:$D$9,Models!$J$32:$J$34), 0))))), 0)</f>
        <v>0</v>
      </c>
      <c r="AD170" s="14">
        <f>IF($T170=Models!$E$39,IF($U170&lt;1,LOOKUP($A$3,Models!$D$7:$D$9,Models!$F$40:$F$42),IF(AND($U170&gt;=1,$U170&lt;=4),LOOKUP($A$3,Models!$D$7:$D$9,Models!$G$40:$G$42),IF(AND($U170&gt;=5,$U170&lt;=7),LOOKUP($A$3,Models!$D$7:$D$9,Models!$H$40:$H$42), IF($U170 &gt; 7,LOOKUP($A$3,Models!$D$7:$D$9,Models!$I$40:$I$42), 0)))), 0)</f>
        <v>0</v>
      </c>
      <c r="AE170" s="14">
        <f>IF($T170=Models!$E$44,IF($U170&lt;1,LOOKUP($A$3,Models!$D$7:$D$9,Models!$F$45:$F$47),IF(AND($U170&gt;=1,$U170&lt;=4),LOOKUP($A$3,Models!$D$7:$D$9,Models!$G$45:$G$47),IF(AND($U170&gt;=5,$U170&lt;=7),LOOKUP($A$3,Models!$D$7:$D$9,Models!$H$45:$H$47), IF($U170 &gt; 7,LOOKUP($A$3,Models!$D$7:$D$9,Models!$I$45:$I$47), 0)))), 0)</f>
        <v>0</v>
      </c>
      <c r="AF170" s="14">
        <f>IF($T170=Models!$E$49,IF($U170&lt;1,LOOKUP($A$3,Models!$D$7:$D$9,Models!$F$50:$F$52),IF(AND($U170&gt;=1,$U170&lt;=4),LOOKUP($A$3,Models!$D$7:$D$9,Models!$G$50:$G$52),IF(AND($U170&gt;=5,$U170&lt;=7),LOOKUP($A$3,Models!$D$7:$D$9,Models!$H$50:$H$52), IF($U170 &gt; 7,LOOKUP($A$3,Models!$D$7:$D$9,Models!$I$50:$I$52), 0)))), 0)</f>
        <v>0</v>
      </c>
      <c r="AG170" s="14">
        <f>IF($T170=Models!$E$54,IF($U170&lt;1,LOOKUP($A$3,Models!$D$7:$D$9,Models!$F$55:$F$57),IF(AND($U170&gt;=1,$U170&lt;=4),LOOKUP($A$3,Models!$D$7:$D$9,Models!$G$55:$G$57),IF(AND($U170&gt;=5,$U170&lt;=7),LOOKUP($A$3,Models!$D$7:$D$9,Models!$H$55:$H$57), IF($U170 &gt; 7,LOOKUP($A$3,Models!$D$7:$D$9,Models!$I$55:$I$57), 0)))), 0)</f>
        <v>0</v>
      </c>
      <c r="AH170" s="14">
        <f>IF($T170=Models!$E$59,IF($U170&lt;1,LOOKUP($A$3,Models!$D$7:$D$9,Models!$F$60:$F$62),IF(AND($U170&gt;=1,$U170&lt;=4),LOOKUP($A$3,Models!$D$7:$D$9,Models!$G$60:$G$62),IF(AND($U170&gt;=5,$U170&lt;=7),LOOKUP($A$3,Models!$D$7:$D$9,Models!$H$60:$H$62), IF($U170 &gt; 7,LOOKUP($A$3,Models!$D$7:$D$9,Models!$I$60:$I$62), 0)))), 0)</f>
        <v>0</v>
      </c>
    </row>
    <row r="171" spans="16:34">
      <c r="P171" s="6" t="e">
        <f ca="1">IF(LOOKUP(Beds!A204, Models!$A$4:$A$105, Models!$B$4:$B$105) = "QUEBEC 2", " ", IF(LOOKUP(Beds!A204, Models!$A$4:$A$105, Models!$B$4:$B$105) = "QUEBEC", " ", IF(Beds!B204 = 0, 0, YEAR(NOW())-IF(VALUE(LEFT(Beds!B204,2))&gt;80,CONCATENATE(19,LEFT(Beds!B204,2)),CONCATENATE(20,LEFT(Beds!B204,2))))))</f>
        <v>#N/A</v>
      </c>
      <c r="S171" s="7" t="str">
        <f>LEFT(Beds!A202,4)</f>
        <v/>
      </c>
      <c r="T171" t="str">
        <f>IF(S171 = "", " ", LOOKUP(S171,Models!$A$4:$A$99,Models!$B$4:$B$99))</f>
        <v xml:space="preserve"> </v>
      </c>
      <c r="U171" t="str">
        <f>Beds!C202</f>
        <v/>
      </c>
      <c r="W171">
        <f t="shared" si="2"/>
        <v>0</v>
      </c>
      <c r="X171" s="14">
        <f>IF($T171=Models!$E$6,IF($U171&lt;1,LOOKUP($A$3,Models!$D$7:$D$9,Models!$F$7:$F$9),IF(AND($U171&gt;=1,$U171&lt;=3),LOOKUP($A$3,Models!$D$7:$D$9,Models!$G$7:$G$9),IF(AND($U171&gt;=4,$U171&lt;=6),LOOKUP($A$3,Models!$D$7:$D$9,Models!$H$7:$H$9), IF(AND($U171&gt;=7,$U171&lt;=10),LOOKUP($A$3,Models!$D$7:$D$9,Models!$I$7:$I$9), IF($U171 &gt; 10,LOOKUP($A$3,Models!$D$7:$D$9,Models!$J$7:$J$9), 0))))), 0)</f>
        <v>0</v>
      </c>
      <c r="Y171" s="14">
        <f>IF($T171=Models!$E$11,IF($U171&lt;1,LOOKUP($A$3,Models!$D$7:$D$9,Models!$F$12:$F$14),IF(AND($U171&gt;=1,$U171&lt;=3),LOOKUP($A$3,Models!$D$7:$D$9,Models!$G$12:$G$14),IF(AND($U171&gt;=4,$U171&lt;=6),LOOKUP($A$3,Models!$D$7:$D$9,Models!$H$12:$H$14), IF(AND($U171&gt;=7,$U171&lt;=10),LOOKUP($A$3,Models!$D$7:$D$9,Models!$I$12:$I$14), IF($U171 &gt; 10,LOOKUP($A$3,Models!$D$7:$D$9,Models!$J$12:$J$14), 0))))), 0)</f>
        <v>0</v>
      </c>
      <c r="Z171" s="14">
        <f>IF($T171=Models!$E$16,IF($U171&lt;1,LOOKUP($A$3,Models!$D$7:$D$9,Models!$F$17:$F$19),IF(AND($U171&gt;=1,$U171&lt;=3),LOOKUP($A$3,Models!$D$7:$D$9,Models!$G$17:$G$19),IF(AND($U171&gt;=4,$U171&lt;=6),LOOKUP($A$3,Models!$D$7:$D$9,Models!$H$17:$H$19), IF(AND($U171&gt;=7,$U171&lt;=10),LOOKUP($A$3,Models!$D$7:$D$9,Models!$I$17:$I$19), IF($U171 &gt; 10,LOOKUP($A$3,Models!$D$7:$D$9,Models!$J$17:$J$19), 0))))), 0)</f>
        <v>0</v>
      </c>
      <c r="AA171" s="14">
        <f>IF($T171=Models!$E$21,IF($U171&lt;1,LOOKUP($A$3,Models!$D$7:$D$9,Models!$F$22:$F$24),IF(AND($U171&gt;=1,$U171&lt;=3),LOOKUP($A$3,Models!$D$7:$D$9,Models!$G$22:$G$24),IF(AND($U171&gt;=4,$U171&lt;=6),LOOKUP($A$3,Models!$D$7:$D$9,Models!$H$22:$H$24), IF(AND($U171&gt;=7,$U171&lt;=10),LOOKUP($A$3,Models!$D$7:$D$9,Models!$I$22:$I$24), IF($U171 &gt; 10,LOOKUP($A$3,Models!$D$7:$D$9,Models!$J$22:$J$24), 0))))), 0)</f>
        <v>0</v>
      </c>
      <c r="AB171" s="14">
        <f>IF($T171=Models!$E$26,IF($U171&lt;1,LOOKUP($A$3,Models!$D$7:$D$9,Models!$F$27:$F$29),IF(AND($U171&gt;=1,$U171&lt;=3),LOOKUP($A$3,Models!$D$7:$D$9,Models!$G$27:$G$29),IF(AND($U171&gt;=4,$U171&lt;=6),LOOKUP($A$3,Models!$D$7:$D$9,Models!$H$27:$H$29), IF(AND($U171&gt;=7,$U171&lt;=10),LOOKUP($A$3,Models!$D$7:$D$9,Models!$I$27:$I$29), IF($U171 &gt; 10,LOOKUP($A$3,Models!$D$7:$D$9,Models!$J$27:$J$29), 0))))), 0)</f>
        <v>0</v>
      </c>
      <c r="AC171" s="14">
        <f>IF($T171=Models!$E$31,IF($U171&lt;1,LOOKUP($A$3,Models!$D$7:$D$9,Models!$F$32:$F$34),IF(AND($U171&gt;=1,$U171&lt;=3),LOOKUP($A$3,Models!$D$7:$D$9,Models!$G$32:$G$34),IF(AND($U171&gt;=4,$U171&lt;=6),LOOKUP($A$3,Models!$D$7:$D$9,Models!$H$32:$H$34), IF(AND($U171&gt;=7,$U171&lt;=10),LOOKUP($A$3,Models!$D$7:$D$9,Models!$I$32:$I$34), IF($U171 &gt; 10,LOOKUP($A$3,Models!$D$7:$D$9,Models!$J$32:$J$34), 0))))), 0)</f>
        <v>0</v>
      </c>
      <c r="AD171" s="14">
        <f>IF($T171=Models!$E$39,IF($U171&lt;1,LOOKUP($A$3,Models!$D$7:$D$9,Models!$F$40:$F$42),IF(AND($U171&gt;=1,$U171&lt;=4),LOOKUP($A$3,Models!$D$7:$D$9,Models!$G$40:$G$42),IF(AND($U171&gt;=5,$U171&lt;=7),LOOKUP($A$3,Models!$D$7:$D$9,Models!$H$40:$H$42), IF($U171 &gt; 7,LOOKUP($A$3,Models!$D$7:$D$9,Models!$I$40:$I$42), 0)))), 0)</f>
        <v>0</v>
      </c>
      <c r="AE171" s="14">
        <f>IF($T171=Models!$E$44,IF($U171&lt;1,LOOKUP($A$3,Models!$D$7:$D$9,Models!$F$45:$F$47),IF(AND($U171&gt;=1,$U171&lt;=4),LOOKUP($A$3,Models!$D$7:$D$9,Models!$G$45:$G$47),IF(AND($U171&gt;=5,$U171&lt;=7),LOOKUP($A$3,Models!$D$7:$D$9,Models!$H$45:$H$47), IF($U171 &gt; 7,LOOKUP($A$3,Models!$D$7:$D$9,Models!$I$45:$I$47), 0)))), 0)</f>
        <v>0</v>
      </c>
      <c r="AF171" s="14">
        <f>IF($T171=Models!$E$49,IF($U171&lt;1,LOOKUP($A$3,Models!$D$7:$D$9,Models!$F$50:$F$52),IF(AND($U171&gt;=1,$U171&lt;=4),LOOKUP($A$3,Models!$D$7:$D$9,Models!$G$50:$G$52),IF(AND($U171&gt;=5,$U171&lt;=7),LOOKUP($A$3,Models!$D$7:$D$9,Models!$H$50:$H$52), IF($U171 &gt; 7,LOOKUP($A$3,Models!$D$7:$D$9,Models!$I$50:$I$52), 0)))), 0)</f>
        <v>0</v>
      </c>
      <c r="AG171" s="14">
        <f>IF($T171=Models!$E$54,IF($U171&lt;1,LOOKUP($A$3,Models!$D$7:$D$9,Models!$F$55:$F$57),IF(AND($U171&gt;=1,$U171&lt;=4),LOOKUP($A$3,Models!$D$7:$D$9,Models!$G$55:$G$57),IF(AND($U171&gt;=5,$U171&lt;=7),LOOKUP($A$3,Models!$D$7:$D$9,Models!$H$55:$H$57), IF($U171 &gt; 7,LOOKUP($A$3,Models!$D$7:$D$9,Models!$I$55:$I$57), 0)))), 0)</f>
        <v>0</v>
      </c>
      <c r="AH171" s="14">
        <f>IF($T171=Models!$E$59,IF($U171&lt;1,LOOKUP($A$3,Models!$D$7:$D$9,Models!$F$60:$F$62),IF(AND($U171&gt;=1,$U171&lt;=4),LOOKUP($A$3,Models!$D$7:$D$9,Models!$G$60:$G$62),IF(AND($U171&gt;=5,$U171&lt;=7),LOOKUP($A$3,Models!$D$7:$D$9,Models!$H$60:$H$62), IF($U171 &gt; 7,LOOKUP($A$3,Models!$D$7:$D$9,Models!$I$60:$I$62), 0)))), 0)</f>
        <v>0</v>
      </c>
    </row>
    <row r="172" spans="16:34">
      <c r="P172" s="6" t="e">
        <f ca="1">IF(LOOKUP(Beds!A205, Models!$A$4:$A$105, Models!$B$4:$B$105) = "QUEBEC 2", " ", IF(LOOKUP(Beds!A205, Models!$A$4:$A$105, Models!$B$4:$B$105) = "QUEBEC", " ", IF(Beds!B205 = 0, 0, YEAR(NOW())-IF(VALUE(LEFT(Beds!B205,2))&gt;80,CONCATENATE(19,LEFT(Beds!B205,2)),CONCATENATE(20,LEFT(Beds!B205,2))))))</f>
        <v>#N/A</v>
      </c>
      <c r="S172" s="7" t="str">
        <f>LEFT(Beds!A203,4)</f>
        <v/>
      </c>
      <c r="T172" t="str">
        <f>IF(S172 = "", " ", LOOKUP(S172,Models!$A$4:$A$99,Models!$B$4:$B$99))</f>
        <v xml:space="preserve"> </v>
      </c>
      <c r="U172" t="str">
        <f>Beds!C203</f>
        <v/>
      </c>
      <c r="W172">
        <f t="shared" si="2"/>
        <v>0</v>
      </c>
      <c r="X172" s="14">
        <f>IF($T172=Models!$E$6,IF($U172&lt;1,LOOKUP($A$3,Models!$D$7:$D$9,Models!$F$7:$F$9),IF(AND($U172&gt;=1,$U172&lt;=3),LOOKUP($A$3,Models!$D$7:$D$9,Models!$G$7:$G$9),IF(AND($U172&gt;=4,$U172&lt;=6),LOOKUP($A$3,Models!$D$7:$D$9,Models!$H$7:$H$9), IF(AND($U172&gt;=7,$U172&lt;=10),LOOKUP($A$3,Models!$D$7:$D$9,Models!$I$7:$I$9), IF($U172 &gt; 10,LOOKUP($A$3,Models!$D$7:$D$9,Models!$J$7:$J$9), 0))))), 0)</f>
        <v>0</v>
      </c>
      <c r="Y172" s="14">
        <f>IF($T172=Models!$E$11,IF($U172&lt;1,LOOKUP($A$3,Models!$D$7:$D$9,Models!$F$12:$F$14),IF(AND($U172&gt;=1,$U172&lt;=3),LOOKUP($A$3,Models!$D$7:$D$9,Models!$G$12:$G$14),IF(AND($U172&gt;=4,$U172&lt;=6),LOOKUP($A$3,Models!$D$7:$D$9,Models!$H$12:$H$14), IF(AND($U172&gt;=7,$U172&lt;=10),LOOKUP($A$3,Models!$D$7:$D$9,Models!$I$12:$I$14), IF($U172 &gt; 10,LOOKUP($A$3,Models!$D$7:$D$9,Models!$J$12:$J$14), 0))))), 0)</f>
        <v>0</v>
      </c>
      <c r="Z172" s="14">
        <f>IF($T172=Models!$E$16,IF($U172&lt;1,LOOKUP($A$3,Models!$D$7:$D$9,Models!$F$17:$F$19),IF(AND($U172&gt;=1,$U172&lt;=3),LOOKUP($A$3,Models!$D$7:$D$9,Models!$G$17:$G$19),IF(AND($U172&gt;=4,$U172&lt;=6),LOOKUP($A$3,Models!$D$7:$D$9,Models!$H$17:$H$19), IF(AND($U172&gt;=7,$U172&lt;=10),LOOKUP($A$3,Models!$D$7:$D$9,Models!$I$17:$I$19), IF($U172 &gt; 10,LOOKUP($A$3,Models!$D$7:$D$9,Models!$J$17:$J$19), 0))))), 0)</f>
        <v>0</v>
      </c>
      <c r="AA172" s="14">
        <f>IF($T172=Models!$E$21,IF($U172&lt;1,LOOKUP($A$3,Models!$D$7:$D$9,Models!$F$22:$F$24),IF(AND($U172&gt;=1,$U172&lt;=3),LOOKUP($A$3,Models!$D$7:$D$9,Models!$G$22:$G$24),IF(AND($U172&gt;=4,$U172&lt;=6),LOOKUP($A$3,Models!$D$7:$D$9,Models!$H$22:$H$24), IF(AND($U172&gt;=7,$U172&lt;=10),LOOKUP($A$3,Models!$D$7:$D$9,Models!$I$22:$I$24), IF($U172 &gt; 10,LOOKUP($A$3,Models!$D$7:$D$9,Models!$J$22:$J$24), 0))))), 0)</f>
        <v>0</v>
      </c>
      <c r="AB172" s="14">
        <f>IF($T172=Models!$E$26,IF($U172&lt;1,LOOKUP($A$3,Models!$D$7:$D$9,Models!$F$27:$F$29),IF(AND($U172&gt;=1,$U172&lt;=3),LOOKUP($A$3,Models!$D$7:$D$9,Models!$G$27:$G$29),IF(AND($U172&gt;=4,$U172&lt;=6),LOOKUP($A$3,Models!$D$7:$D$9,Models!$H$27:$H$29), IF(AND($U172&gt;=7,$U172&lt;=10),LOOKUP($A$3,Models!$D$7:$D$9,Models!$I$27:$I$29), IF($U172 &gt; 10,LOOKUP($A$3,Models!$D$7:$D$9,Models!$J$27:$J$29), 0))))), 0)</f>
        <v>0</v>
      </c>
      <c r="AC172" s="14">
        <f>IF($T172=Models!$E$31,IF($U172&lt;1,LOOKUP($A$3,Models!$D$7:$D$9,Models!$F$32:$F$34),IF(AND($U172&gt;=1,$U172&lt;=3),LOOKUP($A$3,Models!$D$7:$D$9,Models!$G$32:$G$34),IF(AND($U172&gt;=4,$U172&lt;=6),LOOKUP($A$3,Models!$D$7:$D$9,Models!$H$32:$H$34), IF(AND($U172&gt;=7,$U172&lt;=10),LOOKUP($A$3,Models!$D$7:$D$9,Models!$I$32:$I$34), IF($U172 &gt; 10,LOOKUP($A$3,Models!$D$7:$D$9,Models!$J$32:$J$34), 0))))), 0)</f>
        <v>0</v>
      </c>
      <c r="AD172" s="14">
        <f>IF($T172=Models!$E$39,IF($U172&lt;1,LOOKUP($A$3,Models!$D$7:$D$9,Models!$F$40:$F$42),IF(AND($U172&gt;=1,$U172&lt;=4),LOOKUP($A$3,Models!$D$7:$D$9,Models!$G$40:$G$42),IF(AND($U172&gt;=5,$U172&lt;=7),LOOKUP($A$3,Models!$D$7:$D$9,Models!$H$40:$H$42), IF($U172 &gt; 7,LOOKUP($A$3,Models!$D$7:$D$9,Models!$I$40:$I$42), 0)))), 0)</f>
        <v>0</v>
      </c>
      <c r="AE172" s="14">
        <f>IF($T172=Models!$E$44,IF($U172&lt;1,LOOKUP($A$3,Models!$D$7:$D$9,Models!$F$45:$F$47),IF(AND($U172&gt;=1,$U172&lt;=4),LOOKUP($A$3,Models!$D$7:$D$9,Models!$G$45:$G$47),IF(AND($U172&gt;=5,$U172&lt;=7),LOOKUP($A$3,Models!$D$7:$D$9,Models!$H$45:$H$47), IF($U172 &gt; 7,LOOKUP($A$3,Models!$D$7:$D$9,Models!$I$45:$I$47), 0)))), 0)</f>
        <v>0</v>
      </c>
      <c r="AF172" s="14">
        <f>IF($T172=Models!$E$49,IF($U172&lt;1,LOOKUP($A$3,Models!$D$7:$D$9,Models!$F$50:$F$52),IF(AND($U172&gt;=1,$U172&lt;=4),LOOKUP($A$3,Models!$D$7:$D$9,Models!$G$50:$G$52),IF(AND($U172&gt;=5,$U172&lt;=7),LOOKUP($A$3,Models!$D$7:$D$9,Models!$H$50:$H$52), IF($U172 &gt; 7,LOOKUP($A$3,Models!$D$7:$D$9,Models!$I$50:$I$52), 0)))), 0)</f>
        <v>0</v>
      </c>
      <c r="AG172" s="14">
        <f>IF($T172=Models!$E$54,IF($U172&lt;1,LOOKUP($A$3,Models!$D$7:$D$9,Models!$F$55:$F$57),IF(AND($U172&gt;=1,$U172&lt;=4),LOOKUP($A$3,Models!$D$7:$D$9,Models!$G$55:$G$57),IF(AND($U172&gt;=5,$U172&lt;=7),LOOKUP($A$3,Models!$D$7:$D$9,Models!$H$55:$H$57), IF($U172 &gt; 7,LOOKUP($A$3,Models!$D$7:$D$9,Models!$I$55:$I$57), 0)))), 0)</f>
        <v>0</v>
      </c>
      <c r="AH172" s="14">
        <f>IF($T172=Models!$E$59,IF($U172&lt;1,LOOKUP($A$3,Models!$D$7:$D$9,Models!$F$60:$F$62),IF(AND($U172&gt;=1,$U172&lt;=4),LOOKUP($A$3,Models!$D$7:$D$9,Models!$G$60:$G$62),IF(AND($U172&gt;=5,$U172&lt;=7),LOOKUP($A$3,Models!$D$7:$D$9,Models!$H$60:$H$62), IF($U172 &gt; 7,LOOKUP($A$3,Models!$D$7:$D$9,Models!$I$60:$I$62), 0)))), 0)</f>
        <v>0</v>
      </c>
    </row>
    <row r="173" spans="16:34">
      <c r="P173" s="6" t="e">
        <f ca="1">IF(LOOKUP(Beds!A206, Models!$A$4:$A$105, Models!$B$4:$B$105) = "QUEBEC 2", " ", IF(LOOKUP(Beds!A206, Models!$A$4:$A$105, Models!$B$4:$B$105) = "QUEBEC", " ", IF(Beds!B206 = 0, 0, YEAR(NOW())-IF(VALUE(LEFT(Beds!B206,2))&gt;80,CONCATENATE(19,LEFT(Beds!B206,2)),CONCATENATE(20,LEFT(Beds!B206,2))))))</f>
        <v>#N/A</v>
      </c>
      <c r="S173" s="7" t="str">
        <f>LEFT(Beds!A204,4)</f>
        <v/>
      </c>
      <c r="T173" t="str">
        <f>IF(S173 = "", " ", LOOKUP(S173,Models!$A$4:$A$99,Models!$B$4:$B$99))</f>
        <v xml:space="preserve"> </v>
      </c>
      <c r="U173" t="str">
        <f>Beds!C204</f>
        <v/>
      </c>
      <c r="W173">
        <f t="shared" si="2"/>
        <v>0</v>
      </c>
      <c r="X173" s="14">
        <f>IF($T173=Models!$E$6,IF($U173&lt;1,LOOKUP($A$3,Models!$D$7:$D$9,Models!$F$7:$F$9),IF(AND($U173&gt;=1,$U173&lt;=3),LOOKUP($A$3,Models!$D$7:$D$9,Models!$G$7:$G$9),IF(AND($U173&gt;=4,$U173&lt;=6),LOOKUP($A$3,Models!$D$7:$D$9,Models!$H$7:$H$9), IF(AND($U173&gt;=7,$U173&lt;=10),LOOKUP($A$3,Models!$D$7:$D$9,Models!$I$7:$I$9), IF($U173 &gt; 10,LOOKUP($A$3,Models!$D$7:$D$9,Models!$J$7:$J$9), 0))))), 0)</f>
        <v>0</v>
      </c>
      <c r="Y173" s="14">
        <f>IF($T173=Models!$E$11,IF($U173&lt;1,LOOKUP($A$3,Models!$D$7:$D$9,Models!$F$12:$F$14),IF(AND($U173&gt;=1,$U173&lt;=3),LOOKUP($A$3,Models!$D$7:$D$9,Models!$G$12:$G$14),IF(AND($U173&gt;=4,$U173&lt;=6),LOOKUP($A$3,Models!$D$7:$D$9,Models!$H$12:$H$14), IF(AND($U173&gt;=7,$U173&lt;=10),LOOKUP($A$3,Models!$D$7:$D$9,Models!$I$12:$I$14), IF($U173 &gt; 10,LOOKUP($A$3,Models!$D$7:$D$9,Models!$J$12:$J$14), 0))))), 0)</f>
        <v>0</v>
      </c>
      <c r="Z173" s="14">
        <f>IF($T173=Models!$E$16,IF($U173&lt;1,LOOKUP($A$3,Models!$D$7:$D$9,Models!$F$17:$F$19),IF(AND($U173&gt;=1,$U173&lt;=3),LOOKUP($A$3,Models!$D$7:$D$9,Models!$G$17:$G$19),IF(AND($U173&gt;=4,$U173&lt;=6),LOOKUP($A$3,Models!$D$7:$D$9,Models!$H$17:$H$19), IF(AND($U173&gt;=7,$U173&lt;=10),LOOKUP($A$3,Models!$D$7:$D$9,Models!$I$17:$I$19), IF($U173 &gt; 10,LOOKUP($A$3,Models!$D$7:$D$9,Models!$J$17:$J$19), 0))))), 0)</f>
        <v>0</v>
      </c>
      <c r="AA173" s="14">
        <f>IF($T173=Models!$E$21,IF($U173&lt;1,LOOKUP($A$3,Models!$D$7:$D$9,Models!$F$22:$F$24),IF(AND($U173&gt;=1,$U173&lt;=3),LOOKUP($A$3,Models!$D$7:$D$9,Models!$G$22:$G$24),IF(AND($U173&gt;=4,$U173&lt;=6),LOOKUP($A$3,Models!$D$7:$D$9,Models!$H$22:$H$24), IF(AND($U173&gt;=7,$U173&lt;=10),LOOKUP($A$3,Models!$D$7:$D$9,Models!$I$22:$I$24), IF($U173 &gt; 10,LOOKUP($A$3,Models!$D$7:$D$9,Models!$J$22:$J$24), 0))))), 0)</f>
        <v>0</v>
      </c>
      <c r="AB173" s="14">
        <f>IF($T173=Models!$E$26,IF($U173&lt;1,LOOKUP($A$3,Models!$D$7:$D$9,Models!$F$27:$F$29),IF(AND($U173&gt;=1,$U173&lt;=3),LOOKUP($A$3,Models!$D$7:$D$9,Models!$G$27:$G$29),IF(AND($U173&gt;=4,$U173&lt;=6),LOOKUP($A$3,Models!$D$7:$D$9,Models!$H$27:$H$29), IF(AND($U173&gt;=7,$U173&lt;=10),LOOKUP($A$3,Models!$D$7:$D$9,Models!$I$27:$I$29), IF($U173 &gt; 10,LOOKUP($A$3,Models!$D$7:$D$9,Models!$J$27:$J$29), 0))))), 0)</f>
        <v>0</v>
      </c>
      <c r="AC173" s="14">
        <f>IF($T173=Models!$E$31,IF($U173&lt;1,LOOKUP($A$3,Models!$D$7:$D$9,Models!$F$32:$F$34),IF(AND($U173&gt;=1,$U173&lt;=3),LOOKUP($A$3,Models!$D$7:$D$9,Models!$G$32:$G$34),IF(AND($U173&gt;=4,$U173&lt;=6),LOOKUP($A$3,Models!$D$7:$D$9,Models!$H$32:$H$34), IF(AND($U173&gt;=7,$U173&lt;=10),LOOKUP($A$3,Models!$D$7:$D$9,Models!$I$32:$I$34), IF($U173 &gt; 10,LOOKUP($A$3,Models!$D$7:$D$9,Models!$J$32:$J$34), 0))))), 0)</f>
        <v>0</v>
      </c>
      <c r="AD173" s="14">
        <f>IF($T173=Models!$E$39,IF($U173&lt;1,LOOKUP($A$3,Models!$D$7:$D$9,Models!$F$40:$F$42),IF(AND($U173&gt;=1,$U173&lt;=4),LOOKUP($A$3,Models!$D$7:$D$9,Models!$G$40:$G$42),IF(AND($U173&gt;=5,$U173&lt;=7),LOOKUP($A$3,Models!$D$7:$D$9,Models!$H$40:$H$42), IF($U173 &gt; 7,LOOKUP($A$3,Models!$D$7:$D$9,Models!$I$40:$I$42), 0)))), 0)</f>
        <v>0</v>
      </c>
      <c r="AE173" s="14">
        <f>IF($T173=Models!$E$44,IF($U173&lt;1,LOOKUP($A$3,Models!$D$7:$D$9,Models!$F$45:$F$47),IF(AND($U173&gt;=1,$U173&lt;=4),LOOKUP($A$3,Models!$D$7:$D$9,Models!$G$45:$G$47),IF(AND($U173&gt;=5,$U173&lt;=7),LOOKUP($A$3,Models!$D$7:$D$9,Models!$H$45:$H$47), IF($U173 &gt; 7,LOOKUP($A$3,Models!$D$7:$D$9,Models!$I$45:$I$47), 0)))), 0)</f>
        <v>0</v>
      </c>
      <c r="AF173" s="14">
        <f>IF($T173=Models!$E$49,IF($U173&lt;1,LOOKUP($A$3,Models!$D$7:$D$9,Models!$F$50:$F$52),IF(AND($U173&gt;=1,$U173&lt;=4),LOOKUP($A$3,Models!$D$7:$D$9,Models!$G$50:$G$52),IF(AND($U173&gt;=5,$U173&lt;=7),LOOKUP($A$3,Models!$D$7:$D$9,Models!$H$50:$H$52), IF($U173 &gt; 7,LOOKUP($A$3,Models!$D$7:$D$9,Models!$I$50:$I$52), 0)))), 0)</f>
        <v>0</v>
      </c>
      <c r="AG173" s="14">
        <f>IF($T173=Models!$E$54,IF($U173&lt;1,LOOKUP($A$3,Models!$D$7:$D$9,Models!$F$55:$F$57),IF(AND($U173&gt;=1,$U173&lt;=4),LOOKUP($A$3,Models!$D$7:$D$9,Models!$G$55:$G$57),IF(AND($U173&gt;=5,$U173&lt;=7),LOOKUP($A$3,Models!$D$7:$D$9,Models!$H$55:$H$57), IF($U173 &gt; 7,LOOKUP($A$3,Models!$D$7:$D$9,Models!$I$55:$I$57), 0)))), 0)</f>
        <v>0</v>
      </c>
      <c r="AH173" s="14">
        <f>IF($T173=Models!$E$59,IF($U173&lt;1,LOOKUP($A$3,Models!$D$7:$D$9,Models!$F$60:$F$62),IF(AND($U173&gt;=1,$U173&lt;=4),LOOKUP($A$3,Models!$D$7:$D$9,Models!$G$60:$G$62),IF(AND($U173&gt;=5,$U173&lt;=7),LOOKUP($A$3,Models!$D$7:$D$9,Models!$H$60:$H$62), IF($U173 &gt; 7,LOOKUP($A$3,Models!$D$7:$D$9,Models!$I$60:$I$62), 0)))), 0)</f>
        <v>0</v>
      </c>
    </row>
    <row r="174" spans="16:34">
      <c r="P174" s="6" t="e">
        <f ca="1">IF(LOOKUP(Beds!A207, Models!$A$4:$A$105, Models!$B$4:$B$105) = "QUEBEC 2", " ", IF(LOOKUP(Beds!A207, Models!$A$4:$A$105, Models!$B$4:$B$105) = "QUEBEC", " ", IF(Beds!B207 = 0, 0, YEAR(NOW())-IF(VALUE(LEFT(Beds!B207,2))&gt;80,CONCATENATE(19,LEFT(Beds!B207,2)),CONCATENATE(20,LEFT(Beds!B207,2))))))</f>
        <v>#N/A</v>
      </c>
      <c r="S174" s="7" t="str">
        <f>LEFT(Beds!A205,4)</f>
        <v/>
      </c>
      <c r="T174" t="str">
        <f>IF(S174 = "", " ", LOOKUP(S174,Models!$A$4:$A$99,Models!$B$4:$B$99))</f>
        <v xml:space="preserve"> </v>
      </c>
      <c r="U174" t="str">
        <f>Beds!C205</f>
        <v/>
      </c>
      <c r="W174">
        <f t="shared" si="2"/>
        <v>0</v>
      </c>
      <c r="X174" s="14">
        <f>IF($T174=Models!$E$6,IF($U174&lt;1,LOOKUP($A$3,Models!$D$7:$D$9,Models!$F$7:$F$9),IF(AND($U174&gt;=1,$U174&lt;=3),LOOKUP($A$3,Models!$D$7:$D$9,Models!$G$7:$G$9),IF(AND($U174&gt;=4,$U174&lt;=6),LOOKUP($A$3,Models!$D$7:$D$9,Models!$H$7:$H$9), IF(AND($U174&gt;=7,$U174&lt;=10),LOOKUP($A$3,Models!$D$7:$D$9,Models!$I$7:$I$9), IF($U174 &gt; 10,LOOKUP($A$3,Models!$D$7:$D$9,Models!$J$7:$J$9), 0))))), 0)</f>
        <v>0</v>
      </c>
      <c r="Y174" s="14">
        <f>IF($T174=Models!$E$11,IF($U174&lt;1,LOOKUP($A$3,Models!$D$7:$D$9,Models!$F$12:$F$14),IF(AND($U174&gt;=1,$U174&lt;=3),LOOKUP($A$3,Models!$D$7:$D$9,Models!$G$12:$G$14),IF(AND($U174&gt;=4,$U174&lt;=6),LOOKUP($A$3,Models!$D$7:$D$9,Models!$H$12:$H$14), IF(AND($U174&gt;=7,$U174&lt;=10),LOOKUP($A$3,Models!$D$7:$D$9,Models!$I$12:$I$14), IF($U174 &gt; 10,LOOKUP($A$3,Models!$D$7:$D$9,Models!$J$12:$J$14), 0))))), 0)</f>
        <v>0</v>
      </c>
      <c r="Z174" s="14">
        <f>IF($T174=Models!$E$16,IF($U174&lt;1,LOOKUP($A$3,Models!$D$7:$D$9,Models!$F$17:$F$19),IF(AND($U174&gt;=1,$U174&lt;=3),LOOKUP($A$3,Models!$D$7:$D$9,Models!$G$17:$G$19),IF(AND($U174&gt;=4,$U174&lt;=6),LOOKUP($A$3,Models!$D$7:$D$9,Models!$H$17:$H$19), IF(AND($U174&gt;=7,$U174&lt;=10),LOOKUP($A$3,Models!$D$7:$D$9,Models!$I$17:$I$19), IF($U174 &gt; 10,LOOKUP($A$3,Models!$D$7:$D$9,Models!$J$17:$J$19), 0))))), 0)</f>
        <v>0</v>
      </c>
      <c r="AA174" s="14">
        <f>IF($T174=Models!$E$21,IF($U174&lt;1,LOOKUP($A$3,Models!$D$7:$D$9,Models!$F$22:$F$24),IF(AND($U174&gt;=1,$U174&lt;=3),LOOKUP($A$3,Models!$D$7:$D$9,Models!$G$22:$G$24),IF(AND($U174&gt;=4,$U174&lt;=6),LOOKUP($A$3,Models!$D$7:$D$9,Models!$H$22:$H$24), IF(AND($U174&gt;=7,$U174&lt;=10),LOOKUP($A$3,Models!$D$7:$D$9,Models!$I$22:$I$24), IF($U174 &gt; 10,LOOKUP($A$3,Models!$D$7:$D$9,Models!$J$22:$J$24), 0))))), 0)</f>
        <v>0</v>
      </c>
      <c r="AB174" s="14">
        <f>IF($T174=Models!$E$26,IF($U174&lt;1,LOOKUP($A$3,Models!$D$7:$D$9,Models!$F$27:$F$29),IF(AND($U174&gt;=1,$U174&lt;=3),LOOKUP($A$3,Models!$D$7:$D$9,Models!$G$27:$G$29),IF(AND($U174&gt;=4,$U174&lt;=6),LOOKUP($A$3,Models!$D$7:$D$9,Models!$H$27:$H$29), IF(AND($U174&gt;=7,$U174&lt;=10),LOOKUP($A$3,Models!$D$7:$D$9,Models!$I$27:$I$29), IF($U174 &gt; 10,LOOKUP($A$3,Models!$D$7:$D$9,Models!$J$27:$J$29), 0))))), 0)</f>
        <v>0</v>
      </c>
      <c r="AC174" s="14">
        <f>IF($T174=Models!$E$31,IF($U174&lt;1,LOOKUP($A$3,Models!$D$7:$D$9,Models!$F$32:$F$34),IF(AND($U174&gt;=1,$U174&lt;=3),LOOKUP($A$3,Models!$D$7:$D$9,Models!$G$32:$G$34),IF(AND($U174&gt;=4,$U174&lt;=6),LOOKUP($A$3,Models!$D$7:$D$9,Models!$H$32:$H$34), IF(AND($U174&gt;=7,$U174&lt;=10),LOOKUP($A$3,Models!$D$7:$D$9,Models!$I$32:$I$34), IF($U174 &gt; 10,LOOKUP($A$3,Models!$D$7:$D$9,Models!$J$32:$J$34), 0))))), 0)</f>
        <v>0</v>
      </c>
      <c r="AD174" s="14">
        <f>IF($T174=Models!$E$39,IF($U174&lt;1,LOOKUP($A$3,Models!$D$7:$D$9,Models!$F$40:$F$42),IF(AND($U174&gt;=1,$U174&lt;=4),LOOKUP($A$3,Models!$D$7:$D$9,Models!$G$40:$G$42),IF(AND($U174&gt;=5,$U174&lt;=7),LOOKUP($A$3,Models!$D$7:$D$9,Models!$H$40:$H$42), IF($U174 &gt; 7,LOOKUP($A$3,Models!$D$7:$D$9,Models!$I$40:$I$42), 0)))), 0)</f>
        <v>0</v>
      </c>
      <c r="AE174" s="14">
        <f>IF($T174=Models!$E$44,IF($U174&lt;1,LOOKUP($A$3,Models!$D$7:$D$9,Models!$F$45:$F$47),IF(AND($U174&gt;=1,$U174&lt;=4),LOOKUP($A$3,Models!$D$7:$D$9,Models!$G$45:$G$47),IF(AND($U174&gt;=5,$U174&lt;=7),LOOKUP($A$3,Models!$D$7:$D$9,Models!$H$45:$H$47), IF($U174 &gt; 7,LOOKUP($A$3,Models!$D$7:$D$9,Models!$I$45:$I$47), 0)))), 0)</f>
        <v>0</v>
      </c>
      <c r="AF174" s="14">
        <f>IF($T174=Models!$E$49,IF($U174&lt;1,LOOKUP($A$3,Models!$D$7:$D$9,Models!$F$50:$F$52),IF(AND($U174&gt;=1,$U174&lt;=4),LOOKUP($A$3,Models!$D$7:$D$9,Models!$G$50:$G$52),IF(AND($U174&gt;=5,$U174&lt;=7),LOOKUP($A$3,Models!$D$7:$D$9,Models!$H$50:$H$52), IF($U174 &gt; 7,LOOKUP($A$3,Models!$D$7:$D$9,Models!$I$50:$I$52), 0)))), 0)</f>
        <v>0</v>
      </c>
      <c r="AG174" s="14">
        <f>IF($T174=Models!$E$54,IF($U174&lt;1,LOOKUP($A$3,Models!$D$7:$D$9,Models!$F$55:$F$57),IF(AND($U174&gt;=1,$U174&lt;=4),LOOKUP($A$3,Models!$D$7:$D$9,Models!$G$55:$G$57),IF(AND($U174&gt;=5,$U174&lt;=7),LOOKUP($A$3,Models!$D$7:$D$9,Models!$H$55:$H$57), IF($U174 &gt; 7,LOOKUP($A$3,Models!$D$7:$D$9,Models!$I$55:$I$57), 0)))), 0)</f>
        <v>0</v>
      </c>
      <c r="AH174" s="14">
        <f>IF($T174=Models!$E$59,IF($U174&lt;1,LOOKUP($A$3,Models!$D$7:$D$9,Models!$F$60:$F$62),IF(AND($U174&gt;=1,$U174&lt;=4),LOOKUP($A$3,Models!$D$7:$D$9,Models!$G$60:$G$62),IF(AND($U174&gt;=5,$U174&lt;=7),LOOKUP($A$3,Models!$D$7:$D$9,Models!$H$60:$H$62), IF($U174 &gt; 7,LOOKUP($A$3,Models!$D$7:$D$9,Models!$I$60:$I$62), 0)))), 0)</f>
        <v>0</v>
      </c>
    </row>
    <row r="175" spans="16:34">
      <c r="P175" s="6" t="e">
        <f ca="1">IF(LOOKUP(Beds!A208, Models!$A$4:$A$105, Models!$B$4:$B$105) = "QUEBEC 2", " ", IF(LOOKUP(Beds!A208, Models!$A$4:$A$105, Models!$B$4:$B$105) = "QUEBEC", " ", IF(Beds!B208 = 0, 0, YEAR(NOW())-IF(VALUE(LEFT(Beds!B208,2))&gt;80,CONCATENATE(19,LEFT(Beds!B208,2)),CONCATENATE(20,LEFT(Beds!B208,2))))))</f>
        <v>#N/A</v>
      </c>
      <c r="S175" s="7" t="str">
        <f>LEFT(Beds!A206,4)</f>
        <v/>
      </c>
      <c r="T175" t="str">
        <f>IF(S175 = "", " ", LOOKUP(S175,Models!$A$4:$A$99,Models!$B$4:$B$99))</f>
        <v xml:space="preserve"> </v>
      </c>
      <c r="U175" t="str">
        <f>Beds!C206</f>
        <v/>
      </c>
      <c r="W175">
        <f t="shared" si="2"/>
        <v>0</v>
      </c>
      <c r="X175" s="14">
        <f>IF($T175=Models!$E$6,IF($U175&lt;1,LOOKUP($A$3,Models!$D$7:$D$9,Models!$F$7:$F$9),IF(AND($U175&gt;=1,$U175&lt;=3),LOOKUP($A$3,Models!$D$7:$D$9,Models!$G$7:$G$9),IF(AND($U175&gt;=4,$U175&lt;=6),LOOKUP($A$3,Models!$D$7:$D$9,Models!$H$7:$H$9), IF(AND($U175&gt;=7,$U175&lt;=10),LOOKUP($A$3,Models!$D$7:$D$9,Models!$I$7:$I$9), IF($U175 &gt; 10,LOOKUP($A$3,Models!$D$7:$D$9,Models!$J$7:$J$9), 0))))), 0)</f>
        <v>0</v>
      </c>
      <c r="Y175" s="14">
        <f>IF($T175=Models!$E$11,IF($U175&lt;1,LOOKUP($A$3,Models!$D$7:$D$9,Models!$F$12:$F$14),IF(AND($U175&gt;=1,$U175&lt;=3),LOOKUP($A$3,Models!$D$7:$D$9,Models!$G$12:$G$14),IF(AND($U175&gt;=4,$U175&lt;=6),LOOKUP($A$3,Models!$D$7:$D$9,Models!$H$12:$H$14), IF(AND($U175&gt;=7,$U175&lt;=10),LOOKUP($A$3,Models!$D$7:$D$9,Models!$I$12:$I$14), IF($U175 &gt; 10,LOOKUP($A$3,Models!$D$7:$D$9,Models!$J$12:$J$14), 0))))), 0)</f>
        <v>0</v>
      </c>
      <c r="Z175" s="14">
        <f>IF($T175=Models!$E$16,IF($U175&lt;1,LOOKUP($A$3,Models!$D$7:$D$9,Models!$F$17:$F$19),IF(AND($U175&gt;=1,$U175&lt;=3),LOOKUP($A$3,Models!$D$7:$D$9,Models!$G$17:$G$19),IF(AND($U175&gt;=4,$U175&lt;=6),LOOKUP($A$3,Models!$D$7:$D$9,Models!$H$17:$H$19), IF(AND($U175&gt;=7,$U175&lt;=10),LOOKUP($A$3,Models!$D$7:$D$9,Models!$I$17:$I$19), IF($U175 &gt; 10,LOOKUP($A$3,Models!$D$7:$D$9,Models!$J$17:$J$19), 0))))), 0)</f>
        <v>0</v>
      </c>
      <c r="AA175" s="14">
        <f>IF($T175=Models!$E$21,IF($U175&lt;1,LOOKUP($A$3,Models!$D$7:$D$9,Models!$F$22:$F$24),IF(AND($U175&gt;=1,$U175&lt;=3),LOOKUP($A$3,Models!$D$7:$D$9,Models!$G$22:$G$24),IF(AND($U175&gt;=4,$U175&lt;=6),LOOKUP($A$3,Models!$D$7:$D$9,Models!$H$22:$H$24), IF(AND($U175&gt;=7,$U175&lt;=10),LOOKUP($A$3,Models!$D$7:$D$9,Models!$I$22:$I$24), IF($U175 &gt; 10,LOOKUP($A$3,Models!$D$7:$D$9,Models!$J$22:$J$24), 0))))), 0)</f>
        <v>0</v>
      </c>
      <c r="AB175" s="14">
        <f>IF($T175=Models!$E$26,IF($U175&lt;1,LOOKUP($A$3,Models!$D$7:$D$9,Models!$F$27:$F$29),IF(AND($U175&gt;=1,$U175&lt;=3),LOOKUP($A$3,Models!$D$7:$D$9,Models!$G$27:$G$29),IF(AND($U175&gt;=4,$U175&lt;=6),LOOKUP($A$3,Models!$D$7:$D$9,Models!$H$27:$H$29), IF(AND($U175&gt;=7,$U175&lt;=10),LOOKUP($A$3,Models!$D$7:$D$9,Models!$I$27:$I$29), IF($U175 &gt; 10,LOOKUP($A$3,Models!$D$7:$D$9,Models!$J$27:$J$29), 0))))), 0)</f>
        <v>0</v>
      </c>
      <c r="AC175" s="14">
        <f>IF($T175=Models!$E$31,IF($U175&lt;1,LOOKUP($A$3,Models!$D$7:$D$9,Models!$F$32:$F$34),IF(AND($U175&gt;=1,$U175&lt;=3),LOOKUP($A$3,Models!$D$7:$D$9,Models!$G$32:$G$34),IF(AND($U175&gt;=4,$U175&lt;=6),LOOKUP($A$3,Models!$D$7:$D$9,Models!$H$32:$H$34), IF(AND($U175&gt;=7,$U175&lt;=10),LOOKUP($A$3,Models!$D$7:$D$9,Models!$I$32:$I$34), IF($U175 &gt; 10,LOOKUP($A$3,Models!$D$7:$D$9,Models!$J$32:$J$34), 0))))), 0)</f>
        <v>0</v>
      </c>
      <c r="AD175" s="14">
        <f>IF($T175=Models!$E$39,IF($U175&lt;1,LOOKUP($A$3,Models!$D$7:$D$9,Models!$F$40:$F$42),IF(AND($U175&gt;=1,$U175&lt;=4),LOOKUP($A$3,Models!$D$7:$D$9,Models!$G$40:$G$42),IF(AND($U175&gt;=5,$U175&lt;=7),LOOKUP($A$3,Models!$D$7:$D$9,Models!$H$40:$H$42), IF($U175 &gt; 7,LOOKUP($A$3,Models!$D$7:$D$9,Models!$I$40:$I$42), 0)))), 0)</f>
        <v>0</v>
      </c>
      <c r="AE175" s="14">
        <f>IF($T175=Models!$E$44,IF($U175&lt;1,LOOKUP($A$3,Models!$D$7:$D$9,Models!$F$45:$F$47),IF(AND($U175&gt;=1,$U175&lt;=4),LOOKUP($A$3,Models!$D$7:$D$9,Models!$G$45:$G$47),IF(AND($U175&gt;=5,$U175&lt;=7),LOOKUP($A$3,Models!$D$7:$D$9,Models!$H$45:$H$47), IF($U175 &gt; 7,LOOKUP($A$3,Models!$D$7:$D$9,Models!$I$45:$I$47), 0)))), 0)</f>
        <v>0</v>
      </c>
      <c r="AF175" s="14">
        <f>IF($T175=Models!$E$49,IF($U175&lt;1,LOOKUP($A$3,Models!$D$7:$D$9,Models!$F$50:$F$52),IF(AND($U175&gt;=1,$U175&lt;=4),LOOKUP($A$3,Models!$D$7:$D$9,Models!$G$50:$G$52),IF(AND($U175&gt;=5,$U175&lt;=7),LOOKUP($A$3,Models!$D$7:$D$9,Models!$H$50:$H$52), IF($U175 &gt; 7,LOOKUP($A$3,Models!$D$7:$D$9,Models!$I$50:$I$52), 0)))), 0)</f>
        <v>0</v>
      </c>
      <c r="AG175" s="14">
        <f>IF($T175=Models!$E$54,IF($U175&lt;1,LOOKUP($A$3,Models!$D$7:$D$9,Models!$F$55:$F$57),IF(AND($U175&gt;=1,$U175&lt;=4),LOOKUP($A$3,Models!$D$7:$D$9,Models!$G$55:$G$57),IF(AND($U175&gt;=5,$U175&lt;=7),LOOKUP($A$3,Models!$D$7:$D$9,Models!$H$55:$H$57), IF($U175 &gt; 7,LOOKUP($A$3,Models!$D$7:$D$9,Models!$I$55:$I$57), 0)))), 0)</f>
        <v>0</v>
      </c>
      <c r="AH175" s="14">
        <f>IF($T175=Models!$E$59,IF($U175&lt;1,LOOKUP($A$3,Models!$D$7:$D$9,Models!$F$60:$F$62),IF(AND($U175&gt;=1,$U175&lt;=4),LOOKUP($A$3,Models!$D$7:$D$9,Models!$G$60:$G$62),IF(AND($U175&gt;=5,$U175&lt;=7),LOOKUP($A$3,Models!$D$7:$D$9,Models!$H$60:$H$62), IF($U175 &gt; 7,LOOKUP($A$3,Models!$D$7:$D$9,Models!$I$60:$I$62), 0)))), 0)</f>
        <v>0</v>
      </c>
    </row>
    <row r="176" spans="16:34">
      <c r="P176" s="6" t="e">
        <f ca="1">IF(LOOKUP(Beds!A209, Models!$A$4:$A$105, Models!$B$4:$B$105) = "QUEBEC 2", " ", IF(LOOKUP(Beds!A209, Models!$A$4:$A$105, Models!$B$4:$B$105) = "QUEBEC", " ", IF(Beds!B209 = 0, 0, YEAR(NOW())-IF(VALUE(LEFT(Beds!B209,2))&gt;80,CONCATENATE(19,LEFT(Beds!B209,2)),CONCATENATE(20,LEFT(Beds!B209,2))))))</f>
        <v>#N/A</v>
      </c>
      <c r="S176" s="7" t="str">
        <f>LEFT(Beds!A207,4)</f>
        <v/>
      </c>
      <c r="T176" t="str">
        <f>IF(S176 = "", " ", LOOKUP(S176,Models!$A$4:$A$99,Models!$B$4:$B$99))</f>
        <v xml:space="preserve"> </v>
      </c>
      <c r="U176" t="str">
        <f>Beds!C207</f>
        <v/>
      </c>
      <c r="W176">
        <f t="shared" si="2"/>
        <v>0</v>
      </c>
      <c r="X176" s="14">
        <f>IF($T176=Models!$E$6,IF($U176&lt;1,LOOKUP($A$3,Models!$D$7:$D$9,Models!$F$7:$F$9),IF(AND($U176&gt;=1,$U176&lt;=3),LOOKUP($A$3,Models!$D$7:$D$9,Models!$G$7:$G$9),IF(AND($U176&gt;=4,$U176&lt;=6),LOOKUP($A$3,Models!$D$7:$D$9,Models!$H$7:$H$9), IF(AND($U176&gt;=7,$U176&lt;=10),LOOKUP($A$3,Models!$D$7:$D$9,Models!$I$7:$I$9), IF($U176 &gt; 10,LOOKUP($A$3,Models!$D$7:$D$9,Models!$J$7:$J$9), 0))))), 0)</f>
        <v>0</v>
      </c>
      <c r="Y176" s="14">
        <f>IF($T176=Models!$E$11,IF($U176&lt;1,LOOKUP($A$3,Models!$D$7:$D$9,Models!$F$12:$F$14),IF(AND($U176&gt;=1,$U176&lt;=3),LOOKUP($A$3,Models!$D$7:$D$9,Models!$G$12:$G$14),IF(AND($U176&gt;=4,$U176&lt;=6),LOOKUP($A$3,Models!$D$7:$D$9,Models!$H$12:$H$14), IF(AND($U176&gt;=7,$U176&lt;=10),LOOKUP($A$3,Models!$D$7:$D$9,Models!$I$12:$I$14), IF($U176 &gt; 10,LOOKUP($A$3,Models!$D$7:$D$9,Models!$J$12:$J$14), 0))))), 0)</f>
        <v>0</v>
      </c>
      <c r="Z176" s="14">
        <f>IF($T176=Models!$E$16,IF($U176&lt;1,LOOKUP($A$3,Models!$D$7:$D$9,Models!$F$17:$F$19),IF(AND($U176&gt;=1,$U176&lt;=3),LOOKUP($A$3,Models!$D$7:$D$9,Models!$G$17:$G$19),IF(AND($U176&gt;=4,$U176&lt;=6),LOOKUP($A$3,Models!$D$7:$D$9,Models!$H$17:$H$19), IF(AND($U176&gt;=7,$U176&lt;=10),LOOKUP($A$3,Models!$D$7:$D$9,Models!$I$17:$I$19), IF($U176 &gt; 10,LOOKUP($A$3,Models!$D$7:$D$9,Models!$J$17:$J$19), 0))))), 0)</f>
        <v>0</v>
      </c>
      <c r="AA176" s="14">
        <f>IF($T176=Models!$E$21,IF($U176&lt;1,LOOKUP($A$3,Models!$D$7:$D$9,Models!$F$22:$F$24),IF(AND($U176&gt;=1,$U176&lt;=3),LOOKUP($A$3,Models!$D$7:$D$9,Models!$G$22:$G$24),IF(AND($U176&gt;=4,$U176&lt;=6),LOOKUP($A$3,Models!$D$7:$D$9,Models!$H$22:$H$24), IF(AND($U176&gt;=7,$U176&lt;=10),LOOKUP($A$3,Models!$D$7:$D$9,Models!$I$22:$I$24), IF($U176 &gt; 10,LOOKUP($A$3,Models!$D$7:$D$9,Models!$J$22:$J$24), 0))))), 0)</f>
        <v>0</v>
      </c>
      <c r="AB176" s="14">
        <f>IF($T176=Models!$E$26,IF($U176&lt;1,LOOKUP($A$3,Models!$D$7:$D$9,Models!$F$27:$F$29),IF(AND($U176&gt;=1,$U176&lt;=3),LOOKUP($A$3,Models!$D$7:$D$9,Models!$G$27:$G$29),IF(AND($U176&gt;=4,$U176&lt;=6),LOOKUP($A$3,Models!$D$7:$D$9,Models!$H$27:$H$29), IF(AND($U176&gt;=7,$U176&lt;=10),LOOKUP($A$3,Models!$D$7:$D$9,Models!$I$27:$I$29), IF($U176 &gt; 10,LOOKUP($A$3,Models!$D$7:$D$9,Models!$J$27:$J$29), 0))))), 0)</f>
        <v>0</v>
      </c>
      <c r="AC176" s="14">
        <f>IF($T176=Models!$E$31,IF($U176&lt;1,LOOKUP($A$3,Models!$D$7:$D$9,Models!$F$32:$F$34),IF(AND($U176&gt;=1,$U176&lt;=3),LOOKUP($A$3,Models!$D$7:$D$9,Models!$G$32:$G$34),IF(AND($U176&gt;=4,$U176&lt;=6),LOOKUP($A$3,Models!$D$7:$D$9,Models!$H$32:$H$34), IF(AND($U176&gt;=7,$U176&lt;=10),LOOKUP($A$3,Models!$D$7:$D$9,Models!$I$32:$I$34), IF($U176 &gt; 10,LOOKUP($A$3,Models!$D$7:$D$9,Models!$J$32:$J$34), 0))))), 0)</f>
        <v>0</v>
      </c>
      <c r="AD176" s="14">
        <f>IF($T176=Models!$E$39,IF($U176&lt;1,LOOKUP($A$3,Models!$D$7:$D$9,Models!$F$40:$F$42),IF(AND($U176&gt;=1,$U176&lt;=4),LOOKUP($A$3,Models!$D$7:$D$9,Models!$G$40:$G$42),IF(AND($U176&gt;=5,$U176&lt;=7),LOOKUP($A$3,Models!$D$7:$D$9,Models!$H$40:$H$42), IF($U176 &gt; 7,LOOKUP($A$3,Models!$D$7:$D$9,Models!$I$40:$I$42), 0)))), 0)</f>
        <v>0</v>
      </c>
      <c r="AE176" s="14">
        <f>IF($T176=Models!$E$44,IF($U176&lt;1,LOOKUP($A$3,Models!$D$7:$D$9,Models!$F$45:$F$47),IF(AND($U176&gt;=1,$U176&lt;=4),LOOKUP($A$3,Models!$D$7:$D$9,Models!$G$45:$G$47),IF(AND($U176&gt;=5,$U176&lt;=7),LOOKUP($A$3,Models!$D$7:$D$9,Models!$H$45:$H$47), IF($U176 &gt; 7,LOOKUP($A$3,Models!$D$7:$D$9,Models!$I$45:$I$47), 0)))), 0)</f>
        <v>0</v>
      </c>
      <c r="AF176" s="14">
        <f>IF($T176=Models!$E$49,IF($U176&lt;1,LOOKUP($A$3,Models!$D$7:$D$9,Models!$F$50:$F$52),IF(AND($U176&gt;=1,$U176&lt;=4),LOOKUP($A$3,Models!$D$7:$D$9,Models!$G$50:$G$52),IF(AND($U176&gt;=5,$U176&lt;=7),LOOKUP($A$3,Models!$D$7:$D$9,Models!$H$50:$H$52), IF($U176 &gt; 7,LOOKUP($A$3,Models!$D$7:$D$9,Models!$I$50:$I$52), 0)))), 0)</f>
        <v>0</v>
      </c>
      <c r="AG176" s="14">
        <f>IF($T176=Models!$E$54,IF($U176&lt;1,LOOKUP($A$3,Models!$D$7:$D$9,Models!$F$55:$F$57),IF(AND($U176&gt;=1,$U176&lt;=4),LOOKUP($A$3,Models!$D$7:$D$9,Models!$G$55:$G$57),IF(AND($U176&gt;=5,$U176&lt;=7),LOOKUP($A$3,Models!$D$7:$D$9,Models!$H$55:$H$57), IF($U176 &gt; 7,LOOKUP($A$3,Models!$D$7:$D$9,Models!$I$55:$I$57), 0)))), 0)</f>
        <v>0</v>
      </c>
      <c r="AH176" s="14">
        <f>IF($T176=Models!$E$59,IF($U176&lt;1,LOOKUP($A$3,Models!$D$7:$D$9,Models!$F$60:$F$62),IF(AND($U176&gt;=1,$U176&lt;=4),LOOKUP($A$3,Models!$D$7:$D$9,Models!$G$60:$G$62),IF(AND($U176&gt;=5,$U176&lt;=7),LOOKUP($A$3,Models!$D$7:$D$9,Models!$H$60:$H$62), IF($U176 &gt; 7,LOOKUP($A$3,Models!$D$7:$D$9,Models!$I$60:$I$62), 0)))), 0)</f>
        <v>0</v>
      </c>
    </row>
    <row r="177" spans="16:34">
      <c r="P177" s="6" t="e">
        <f ca="1">IF(LOOKUP(Beds!A210, Models!$A$4:$A$105, Models!$B$4:$B$105) = "QUEBEC 2", " ", IF(LOOKUP(Beds!A210, Models!$A$4:$A$105, Models!$B$4:$B$105) = "QUEBEC", " ", IF(Beds!B210 = 0, 0, YEAR(NOW())-IF(VALUE(LEFT(Beds!B210,2))&gt;80,CONCATENATE(19,LEFT(Beds!B210,2)),CONCATENATE(20,LEFT(Beds!B210,2))))))</f>
        <v>#N/A</v>
      </c>
      <c r="S177" s="7" t="str">
        <f>LEFT(Beds!A208,4)</f>
        <v/>
      </c>
      <c r="T177" t="str">
        <f>IF(S177 = "", " ", LOOKUP(S177,Models!$A$4:$A$99,Models!$B$4:$B$99))</f>
        <v xml:space="preserve"> </v>
      </c>
      <c r="U177" t="str">
        <f>Beds!C208</f>
        <v/>
      </c>
      <c r="W177">
        <f t="shared" si="2"/>
        <v>0</v>
      </c>
      <c r="X177" s="14">
        <f>IF($T177=Models!$E$6,IF($U177&lt;1,LOOKUP($A$3,Models!$D$7:$D$9,Models!$F$7:$F$9),IF(AND($U177&gt;=1,$U177&lt;=3),LOOKUP($A$3,Models!$D$7:$D$9,Models!$G$7:$G$9),IF(AND($U177&gt;=4,$U177&lt;=6),LOOKUP($A$3,Models!$D$7:$D$9,Models!$H$7:$H$9), IF(AND($U177&gt;=7,$U177&lt;=10),LOOKUP($A$3,Models!$D$7:$D$9,Models!$I$7:$I$9), IF($U177 &gt; 10,LOOKUP($A$3,Models!$D$7:$D$9,Models!$J$7:$J$9), 0))))), 0)</f>
        <v>0</v>
      </c>
      <c r="Y177" s="14">
        <f>IF($T177=Models!$E$11,IF($U177&lt;1,LOOKUP($A$3,Models!$D$7:$D$9,Models!$F$12:$F$14),IF(AND($U177&gt;=1,$U177&lt;=3),LOOKUP($A$3,Models!$D$7:$D$9,Models!$G$12:$G$14),IF(AND($U177&gt;=4,$U177&lt;=6),LOOKUP($A$3,Models!$D$7:$D$9,Models!$H$12:$H$14), IF(AND($U177&gt;=7,$U177&lt;=10),LOOKUP($A$3,Models!$D$7:$D$9,Models!$I$12:$I$14), IF($U177 &gt; 10,LOOKUP($A$3,Models!$D$7:$D$9,Models!$J$12:$J$14), 0))))), 0)</f>
        <v>0</v>
      </c>
      <c r="Z177" s="14">
        <f>IF($T177=Models!$E$16,IF($U177&lt;1,LOOKUP($A$3,Models!$D$7:$D$9,Models!$F$17:$F$19),IF(AND($U177&gt;=1,$U177&lt;=3),LOOKUP($A$3,Models!$D$7:$D$9,Models!$G$17:$G$19),IF(AND($U177&gt;=4,$U177&lt;=6),LOOKUP($A$3,Models!$D$7:$D$9,Models!$H$17:$H$19), IF(AND($U177&gt;=7,$U177&lt;=10),LOOKUP($A$3,Models!$D$7:$D$9,Models!$I$17:$I$19), IF($U177 &gt; 10,LOOKUP($A$3,Models!$D$7:$D$9,Models!$J$17:$J$19), 0))))), 0)</f>
        <v>0</v>
      </c>
      <c r="AA177" s="14">
        <f>IF($T177=Models!$E$21,IF($U177&lt;1,LOOKUP($A$3,Models!$D$7:$D$9,Models!$F$22:$F$24),IF(AND($U177&gt;=1,$U177&lt;=3),LOOKUP($A$3,Models!$D$7:$D$9,Models!$G$22:$G$24),IF(AND($U177&gt;=4,$U177&lt;=6),LOOKUP($A$3,Models!$D$7:$D$9,Models!$H$22:$H$24), IF(AND($U177&gt;=7,$U177&lt;=10),LOOKUP($A$3,Models!$D$7:$D$9,Models!$I$22:$I$24), IF($U177 &gt; 10,LOOKUP($A$3,Models!$D$7:$D$9,Models!$J$22:$J$24), 0))))), 0)</f>
        <v>0</v>
      </c>
      <c r="AB177" s="14">
        <f>IF($T177=Models!$E$26,IF($U177&lt;1,LOOKUP($A$3,Models!$D$7:$D$9,Models!$F$27:$F$29),IF(AND($U177&gt;=1,$U177&lt;=3),LOOKUP($A$3,Models!$D$7:$D$9,Models!$G$27:$G$29),IF(AND($U177&gt;=4,$U177&lt;=6),LOOKUP($A$3,Models!$D$7:$D$9,Models!$H$27:$H$29), IF(AND($U177&gt;=7,$U177&lt;=10),LOOKUP($A$3,Models!$D$7:$D$9,Models!$I$27:$I$29), IF($U177 &gt; 10,LOOKUP($A$3,Models!$D$7:$D$9,Models!$J$27:$J$29), 0))))), 0)</f>
        <v>0</v>
      </c>
      <c r="AC177" s="14">
        <f>IF($T177=Models!$E$31,IF($U177&lt;1,LOOKUP($A$3,Models!$D$7:$D$9,Models!$F$32:$F$34),IF(AND($U177&gt;=1,$U177&lt;=3),LOOKUP($A$3,Models!$D$7:$D$9,Models!$G$32:$G$34),IF(AND($U177&gt;=4,$U177&lt;=6),LOOKUP($A$3,Models!$D$7:$D$9,Models!$H$32:$H$34), IF(AND($U177&gt;=7,$U177&lt;=10),LOOKUP($A$3,Models!$D$7:$D$9,Models!$I$32:$I$34), IF($U177 &gt; 10,LOOKUP($A$3,Models!$D$7:$D$9,Models!$J$32:$J$34), 0))))), 0)</f>
        <v>0</v>
      </c>
      <c r="AD177" s="14">
        <f>IF($T177=Models!$E$39,IF($U177&lt;1,LOOKUP($A$3,Models!$D$7:$D$9,Models!$F$40:$F$42),IF(AND($U177&gt;=1,$U177&lt;=4),LOOKUP($A$3,Models!$D$7:$D$9,Models!$G$40:$G$42),IF(AND($U177&gt;=5,$U177&lt;=7),LOOKUP($A$3,Models!$D$7:$D$9,Models!$H$40:$H$42), IF($U177 &gt; 7,LOOKUP($A$3,Models!$D$7:$D$9,Models!$I$40:$I$42), 0)))), 0)</f>
        <v>0</v>
      </c>
      <c r="AE177" s="14">
        <f>IF($T177=Models!$E$44,IF($U177&lt;1,LOOKUP($A$3,Models!$D$7:$D$9,Models!$F$45:$F$47),IF(AND($U177&gt;=1,$U177&lt;=4),LOOKUP($A$3,Models!$D$7:$D$9,Models!$G$45:$G$47),IF(AND($U177&gt;=5,$U177&lt;=7),LOOKUP($A$3,Models!$D$7:$D$9,Models!$H$45:$H$47), IF($U177 &gt; 7,LOOKUP($A$3,Models!$D$7:$D$9,Models!$I$45:$I$47), 0)))), 0)</f>
        <v>0</v>
      </c>
      <c r="AF177" s="14">
        <f>IF($T177=Models!$E$49,IF($U177&lt;1,LOOKUP($A$3,Models!$D$7:$D$9,Models!$F$50:$F$52),IF(AND($U177&gt;=1,$U177&lt;=4),LOOKUP($A$3,Models!$D$7:$D$9,Models!$G$50:$G$52),IF(AND($U177&gt;=5,$U177&lt;=7),LOOKUP($A$3,Models!$D$7:$D$9,Models!$H$50:$H$52), IF($U177 &gt; 7,LOOKUP($A$3,Models!$D$7:$D$9,Models!$I$50:$I$52), 0)))), 0)</f>
        <v>0</v>
      </c>
      <c r="AG177" s="14">
        <f>IF($T177=Models!$E$54,IF($U177&lt;1,LOOKUP($A$3,Models!$D$7:$D$9,Models!$F$55:$F$57),IF(AND($U177&gt;=1,$U177&lt;=4),LOOKUP($A$3,Models!$D$7:$D$9,Models!$G$55:$G$57),IF(AND($U177&gt;=5,$U177&lt;=7),LOOKUP($A$3,Models!$D$7:$D$9,Models!$H$55:$H$57), IF($U177 &gt; 7,LOOKUP($A$3,Models!$D$7:$D$9,Models!$I$55:$I$57), 0)))), 0)</f>
        <v>0</v>
      </c>
      <c r="AH177" s="14">
        <f>IF($T177=Models!$E$59,IF($U177&lt;1,LOOKUP($A$3,Models!$D$7:$D$9,Models!$F$60:$F$62),IF(AND($U177&gt;=1,$U177&lt;=4),LOOKUP($A$3,Models!$D$7:$D$9,Models!$G$60:$G$62),IF(AND($U177&gt;=5,$U177&lt;=7),LOOKUP($A$3,Models!$D$7:$D$9,Models!$H$60:$H$62), IF($U177 &gt; 7,LOOKUP($A$3,Models!$D$7:$D$9,Models!$I$60:$I$62), 0)))), 0)</f>
        <v>0</v>
      </c>
    </row>
    <row r="178" spans="16:34">
      <c r="P178" s="6" t="e">
        <f ca="1">IF(LOOKUP(Beds!A211, Models!$A$4:$A$105, Models!$B$4:$B$105) = "QUEBEC 2", " ", IF(LOOKUP(Beds!A211, Models!$A$4:$A$105, Models!$B$4:$B$105) = "QUEBEC", " ", IF(Beds!B211 = 0, 0, YEAR(NOW())-IF(VALUE(LEFT(Beds!B211,2))&gt;80,CONCATENATE(19,LEFT(Beds!B211,2)),CONCATENATE(20,LEFT(Beds!B211,2))))))</f>
        <v>#N/A</v>
      </c>
      <c r="S178" s="7" t="str">
        <f>LEFT(Beds!A209,4)</f>
        <v/>
      </c>
      <c r="T178" t="str">
        <f>IF(S178 = "", " ", LOOKUP(S178,Models!$A$4:$A$99,Models!$B$4:$B$99))</f>
        <v xml:space="preserve"> </v>
      </c>
      <c r="U178" t="str">
        <f>Beds!C209</f>
        <v/>
      </c>
      <c r="W178">
        <f t="shared" si="2"/>
        <v>0</v>
      </c>
      <c r="X178" s="14">
        <f>IF($T178=Models!$E$6,IF($U178&lt;1,LOOKUP($A$3,Models!$D$7:$D$9,Models!$F$7:$F$9),IF(AND($U178&gt;=1,$U178&lt;=3),LOOKUP($A$3,Models!$D$7:$D$9,Models!$G$7:$G$9),IF(AND($U178&gt;=4,$U178&lt;=6),LOOKUP($A$3,Models!$D$7:$D$9,Models!$H$7:$H$9), IF(AND($U178&gt;=7,$U178&lt;=10),LOOKUP($A$3,Models!$D$7:$D$9,Models!$I$7:$I$9), IF($U178 &gt; 10,LOOKUP($A$3,Models!$D$7:$D$9,Models!$J$7:$J$9), 0))))), 0)</f>
        <v>0</v>
      </c>
      <c r="Y178" s="14">
        <f>IF($T178=Models!$E$11,IF($U178&lt;1,LOOKUP($A$3,Models!$D$7:$D$9,Models!$F$12:$F$14),IF(AND($U178&gt;=1,$U178&lt;=3),LOOKUP($A$3,Models!$D$7:$D$9,Models!$G$12:$G$14),IF(AND($U178&gt;=4,$U178&lt;=6),LOOKUP($A$3,Models!$D$7:$D$9,Models!$H$12:$H$14), IF(AND($U178&gt;=7,$U178&lt;=10),LOOKUP($A$3,Models!$D$7:$D$9,Models!$I$12:$I$14), IF($U178 &gt; 10,LOOKUP($A$3,Models!$D$7:$D$9,Models!$J$12:$J$14), 0))))), 0)</f>
        <v>0</v>
      </c>
      <c r="Z178" s="14">
        <f>IF($T178=Models!$E$16,IF($U178&lt;1,LOOKUP($A$3,Models!$D$7:$D$9,Models!$F$17:$F$19),IF(AND($U178&gt;=1,$U178&lt;=3),LOOKUP($A$3,Models!$D$7:$D$9,Models!$G$17:$G$19),IF(AND($U178&gt;=4,$U178&lt;=6),LOOKUP($A$3,Models!$D$7:$D$9,Models!$H$17:$H$19), IF(AND($U178&gt;=7,$U178&lt;=10),LOOKUP($A$3,Models!$D$7:$D$9,Models!$I$17:$I$19), IF($U178 &gt; 10,LOOKUP($A$3,Models!$D$7:$D$9,Models!$J$17:$J$19), 0))))), 0)</f>
        <v>0</v>
      </c>
      <c r="AA178" s="14">
        <f>IF($T178=Models!$E$21,IF($U178&lt;1,LOOKUP($A$3,Models!$D$7:$D$9,Models!$F$22:$F$24),IF(AND($U178&gt;=1,$U178&lt;=3),LOOKUP($A$3,Models!$D$7:$D$9,Models!$G$22:$G$24),IF(AND($U178&gt;=4,$U178&lt;=6),LOOKUP($A$3,Models!$D$7:$D$9,Models!$H$22:$H$24), IF(AND($U178&gt;=7,$U178&lt;=10),LOOKUP($A$3,Models!$D$7:$D$9,Models!$I$22:$I$24), IF($U178 &gt; 10,LOOKUP($A$3,Models!$D$7:$D$9,Models!$J$22:$J$24), 0))))), 0)</f>
        <v>0</v>
      </c>
      <c r="AB178" s="14">
        <f>IF($T178=Models!$E$26,IF($U178&lt;1,LOOKUP($A$3,Models!$D$7:$D$9,Models!$F$27:$F$29),IF(AND($U178&gt;=1,$U178&lt;=3),LOOKUP($A$3,Models!$D$7:$D$9,Models!$G$27:$G$29),IF(AND($U178&gt;=4,$U178&lt;=6),LOOKUP($A$3,Models!$D$7:$D$9,Models!$H$27:$H$29), IF(AND($U178&gt;=7,$U178&lt;=10),LOOKUP($A$3,Models!$D$7:$D$9,Models!$I$27:$I$29), IF($U178 &gt; 10,LOOKUP($A$3,Models!$D$7:$D$9,Models!$J$27:$J$29), 0))))), 0)</f>
        <v>0</v>
      </c>
      <c r="AC178" s="14">
        <f>IF($T178=Models!$E$31,IF($U178&lt;1,LOOKUP($A$3,Models!$D$7:$D$9,Models!$F$32:$F$34),IF(AND($U178&gt;=1,$U178&lt;=3),LOOKUP($A$3,Models!$D$7:$D$9,Models!$G$32:$G$34),IF(AND($U178&gt;=4,$U178&lt;=6),LOOKUP($A$3,Models!$D$7:$D$9,Models!$H$32:$H$34), IF(AND($U178&gt;=7,$U178&lt;=10),LOOKUP($A$3,Models!$D$7:$D$9,Models!$I$32:$I$34), IF($U178 &gt; 10,LOOKUP($A$3,Models!$D$7:$D$9,Models!$J$32:$J$34), 0))))), 0)</f>
        <v>0</v>
      </c>
      <c r="AD178" s="14">
        <f>IF($T178=Models!$E$39,IF($U178&lt;1,LOOKUP($A$3,Models!$D$7:$D$9,Models!$F$40:$F$42),IF(AND($U178&gt;=1,$U178&lt;=4),LOOKUP($A$3,Models!$D$7:$D$9,Models!$G$40:$G$42),IF(AND($U178&gt;=5,$U178&lt;=7),LOOKUP($A$3,Models!$D$7:$D$9,Models!$H$40:$H$42), IF($U178 &gt; 7,LOOKUP($A$3,Models!$D$7:$D$9,Models!$I$40:$I$42), 0)))), 0)</f>
        <v>0</v>
      </c>
      <c r="AE178" s="14">
        <f>IF($T178=Models!$E$44,IF($U178&lt;1,LOOKUP($A$3,Models!$D$7:$D$9,Models!$F$45:$F$47),IF(AND($U178&gt;=1,$U178&lt;=4),LOOKUP($A$3,Models!$D$7:$D$9,Models!$G$45:$G$47),IF(AND($U178&gt;=5,$U178&lt;=7),LOOKUP($A$3,Models!$D$7:$D$9,Models!$H$45:$H$47), IF($U178 &gt; 7,LOOKUP($A$3,Models!$D$7:$D$9,Models!$I$45:$I$47), 0)))), 0)</f>
        <v>0</v>
      </c>
      <c r="AF178" s="14">
        <f>IF($T178=Models!$E$49,IF($U178&lt;1,LOOKUP($A$3,Models!$D$7:$D$9,Models!$F$50:$F$52),IF(AND($U178&gt;=1,$U178&lt;=4),LOOKUP($A$3,Models!$D$7:$D$9,Models!$G$50:$G$52),IF(AND($U178&gt;=5,$U178&lt;=7),LOOKUP($A$3,Models!$D$7:$D$9,Models!$H$50:$H$52), IF($U178 &gt; 7,LOOKUP($A$3,Models!$D$7:$D$9,Models!$I$50:$I$52), 0)))), 0)</f>
        <v>0</v>
      </c>
      <c r="AG178" s="14">
        <f>IF($T178=Models!$E$54,IF($U178&lt;1,LOOKUP($A$3,Models!$D$7:$D$9,Models!$F$55:$F$57),IF(AND($U178&gt;=1,$U178&lt;=4),LOOKUP($A$3,Models!$D$7:$D$9,Models!$G$55:$G$57),IF(AND($U178&gt;=5,$U178&lt;=7),LOOKUP($A$3,Models!$D$7:$D$9,Models!$H$55:$H$57), IF($U178 &gt; 7,LOOKUP($A$3,Models!$D$7:$D$9,Models!$I$55:$I$57), 0)))), 0)</f>
        <v>0</v>
      </c>
      <c r="AH178" s="14">
        <f>IF($T178=Models!$E$59,IF($U178&lt;1,LOOKUP($A$3,Models!$D$7:$D$9,Models!$F$60:$F$62),IF(AND($U178&gt;=1,$U178&lt;=4),LOOKUP($A$3,Models!$D$7:$D$9,Models!$G$60:$G$62),IF(AND($U178&gt;=5,$U178&lt;=7),LOOKUP($A$3,Models!$D$7:$D$9,Models!$H$60:$H$62), IF($U178 &gt; 7,LOOKUP($A$3,Models!$D$7:$D$9,Models!$I$60:$I$62), 0)))), 0)</f>
        <v>0</v>
      </c>
    </row>
    <row r="179" spans="16:34">
      <c r="P179" s="6" t="e">
        <f ca="1">IF(LOOKUP(Beds!A212, Models!$A$4:$A$105, Models!$B$4:$B$105) = "QUEBEC 2", " ", IF(LOOKUP(Beds!A212, Models!$A$4:$A$105, Models!$B$4:$B$105) = "QUEBEC", " ", IF(Beds!B212 = 0, 0, YEAR(NOW())-IF(VALUE(LEFT(Beds!B212,2))&gt;80,CONCATENATE(19,LEFT(Beds!B212,2)),CONCATENATE(20,LEFT(Beds!B212,2))))))</f>
        <v>#N/A</v>
      </c>
      <c r="S179" s="7" t="str">
        <f>LEFT(Beds!A210,4)</f>
        <v/>
      </c>
      <c r="T179" t="str">
        <f>IF(S179 = "", " ", LOOKUP(S179,Models!$A$4:$A$99,Models!$B$4:$B$99))</f>
        <v xml:space="preserve"> </v>
      </c>
      <c r="U179" t="str">
        <f>Beds!C210</f>
        <v/>
      </c>
      <c r="W179">
        <f t="shared" si="2"/>
        <v>0</v>
      </c>
      <c r="X179" s="14">
        <f>IF($T179=Models!$E$6,IF($U179&lt;1,LOOKUP($A$3,Models!$D$7:$D$9,Models!$F$7:$F$9),IF(AND($U179&gt;=1,$U179&lt;=3),LOOKUP($A$3,Models!$D$7:$D$9,Models!$G$7:$G$9),IF(AND($U179&gt;=4,$U179&lt;=6),LOOKUP($A$3,Models!$D$7:$D$9,Models!$H$7:$H$9), IF(AND($U179&gt;=7,$U179&lt;=10),LOOKUP($A$3,Models!$D$7:$D$9,Models!$I$7:$I$9), IF($U179 &gt; 10,LOOKUP($A$3,Models!$D$7:$D$9,Models!$J$7:$J$9), 0))))), 0)</f>
        <v>0</v>
      </c>
      <c r="Y179" s="14">
        <f>IF($T179=Models!$E$11,IF($U179&lt;1,LOOKUP($A$3,Models!$D$7:$D$9,Models!$F$12:$F$14),IF(AND($U179&gt;=1,$U179&lt;=3),LOOKUP($A$3,Models!$D$7:$D$9,Models!$G$12:$G$14),IF(AND($U179&gt;=4,$U179&lt;=6),LOOKUP($A$3,Models!$D$7:$D$9,Models!$H$12:$H$14), IF(AND($U179&gt;=7,$U179&lt;=10),LOOKUP($A$3,Models!$D$7:$D$9,Models!$I$12:$I$14), IF($U179 &gt; 10,LOOKUP($A$3,Models!$D$7:$D$9,Models!$J$12:$J$14), 0))))), 0)</f>
        <v>0</v>
      </c>
      <c r="Z179" s="14">
        <f>IF($T179=Models!$E$16,IF($U179&lt;1,LOOKUP($A$3,Models!$D$7:$D$9,Models!$F$17:$F$19),IF(AND($U179&gt;=1,$U179&lt;=3),LOOKUP($A$3,Models!$D$7:$D$9,Models!$G$17:$G$19),IF(AND($U179&gt;=4,$U179&lt;=6),LOOKUP($A$3,Models!$D$7:$D$9,Models!$H$17:$H$19), IF(AND($U179&gt;=7,$U179&lt;=10),LOOKUP($A$3,Models!$D$7:$D$9,Models!$I$17:$I$19), IF($U179 &gt; 10,LOOKUP($A$3,Models!$D$7:$D$9,Models!$J$17:$J$19), 0))))), 0)</f>
        <v>0</v>
      </c>
      <c r="AA179" s="14">
        <f>IF($T179=Models!$E$21,IF($U179&lt;1,LOOKUP($A$3,Models!$D$7:$D$9,Models!$F$22:$F$24),IF(AND($U179&gt;=1,$U179&lt;=3),LOOKUP($A$3,Models!$D$7:$D$9,Models!$G$22:$G$24),IF(AND($U179&gt;=4,$U179&lt;=6),LOOKUP($A$3,Models!$D$7:$D$9,Models!$H$22:$H$24), IF(AND($U179&gt;=7,$U179&lt;=10),LOOKUP($A$3,Models!$D$7:$D$9,Models!$I$22:$I$24), IF($U179 &gt; 10,LOOKUP($A$3,Models!$D$7:$D$9,Models!$J$22:$J$24), 0))))), 0)</f>
        <v>0</v>
      </c>
      <c r="AB179" s="14">
        <f>IF($T179=Models!$E$26,IF($U179&lt;1,LOOKUP($A$3,Models!$D$7:$D$9,Models!$F$27:$F$29),IF(AND($U179&gt;=1,$U179&lt;=3),LOOKUP($A$3,Models!$D$7:$D$9,Models!$G$27:$G$29),IF(AND($U179&gt;=4,$U179&lt;=6),LOOKUP($A$3,Models!$D$7:$D$9,Models!$H$27:$H$29), IF(AND($U179&gt;=7,$U179&lt;=10),LOOKUP($A$3,Models!$D$7:$D$9,Models!$I$27:$I$29), IF($U179 &gt; 10,LOOKUP($A$3,Models!$D$7:$D$9,Models!$J$27:$J$29), 0))))), 0)</f>
        <v>0</v>
      </c>
      <c r="AC179" s="14">
        <f>IF($T179=Models!$E$31,IF($U179&lt;1,LOOKUP($A$3,Models!$D$7:$D$9,Models!$F$32:$F$34),IF(AND($U179&gt;=1,$U179&lt;=3),LOOKUP($A$3,Models!$D$7:$D$9,Models!$G$32:$G$34),IF(AND($U179&gt;=4,$U179&lt;=6),LOOKUP($A$3,Models!$D$7:$D$9,Models!$H$32:$H$34), IF(AND($U179&gt;=7,$U179&lt;=10),LOOKUP($A$3,Models!$D$7:$D$9,Models!$I$32:$I$34), IF($U179 &gt; 10,LOOKUP($A$3,Models!$D$7:$D$9,Models!$J$32:$J$34), 0))))), 0)</f>
        <v>0</v>
      </c>
      <c r="AD179" s="14">
        <f>IF($T179=Models!$E$39,IF($U179&lt;1,LOOKUP($A$3,Models!$D$7:$D$9,Models!$F$40:$F$42),IF(AND($U179&gt;=1,$U179&lt;=4),LOOKUP($A$3,Models!$D$7:$D$9,Models!$G$40:$G$42),IF(AND($U179&gt;=5,$U179&lt;=7),LOOKUP($A$3,Models!$D$7:$D$9,Models!$H$40:$H$42), IF($U179 &gt; 7,LOOKUP($A$3,Models!$D$7:$D$9,Models!$I$40:$I$42), 0)))), 0)</f>
        <v>0</v>
      </c>
      <c r="AE179" s="14">
        <f>IF($T179=Models!$E$44,IF($U179&lt;1,LOOKUP($A$3,Models!$D$7:$D$9,Models!$F$45:$F$47),IF(AND($U179&gt;=1,$U179&lt;=4),LOOKUP($A$3,Models!$D$7:$D$9,Models!$G$45:$G$47),IF(AND($U179&gt;=5,$U179&lt;=7),LOOKUP($A$3,Models!$D$7:$D$9,Models!$H$45:$H$47), IF($U179 &gt; 7,LOOKUP($A$3,Models!$D$7:$D$9,Models!$I$45:$I$47), 0)))), 0)</f>
        <v>0</v>
      </c>
      <c r="AF179" s="14">
        <f>IF($T179=Models!$E$49,IF($U179&lt;1,LOOKUP($A$3,Models!$D$7:$D$9,Models!$F$50:$F$52),IF(AND($U179&gt;=1,$U179&lt;=4),LOOKUP($A$3,Models!$D$7:$D$9,Models!$G$50:$G$52),IF(AND($U179&gt;=5,$U179&lt;=7),LOOKUP($A$3,Models!$D$7:$D$9,Models!$H$50:$H$52), IF($U179 &gt; 7,LOOKUP($A$3,Models!$D$7:$D$9,Models!$I$50:$I$52), 0)))), 0)</f>
        <v>0</v>
      </c>
      <c r="AG179" s="14">
        <f>IF($T179=Models!$E$54,IF($U179&lt;1,LOOKUP($A$3,Models!$D$7:$D$9,Models!$F$55:$F$57),IF(AND($U179&gt;=1,$U179&lt;=4),LOOKUP($A$3,Models!$D$7:$D$9,Models!$G$55:$G$57),IF(AND($U179&gt;=5,$U179&lt;=7),LOOKUP($A$3,Models!$D$7:$D$9,Models!$H$55:$H$57), IF($U179 &gt; 7,LOOKUP($A$3,Models!$D$7:$D$9,Models!$I$55:$I$57), 0)))), 0)</f>
        <v>0</v>
      </c>
      <c r="AH179" s="14">
        <f>IF($T179=Models!$E$59,IF($U179&lt;1,LOOKUP($A$3,Models!$D$7:$D$9,Models!$F$60:$F$62),IF(AND($U179&gt;=1,$U179&lt;=4),LOOKUP($A$3,Models!$D$7:$D$9,Models!$G$60:$G$62),IF(AND($U179&gt;=5,$U179&lt;=7),LOOKUP($A$3,Models!$D$7:$D$9,Models!$H$60:$H$62), IF($U179 &gt; 7,LOOKUP($A$3,Models!$D$7:$D$9,Models!$I$60:$I$62), 0)))), 0)</f>
        <v>0</v>
      </c>
    </row>
    <row r="180" spans="16:34">
      <c r="P180" s="6" t="e">
        <f ca="1">IF(LOOKUP(Beds!A213, Models!$A$4:$A$105, Models!$B$4:$B$105) = "QUEBEC 2", " ", IF(LOOKUP(Beds!A213, Models!$A$4:$A$105, Models!$B$4:$B$105) = "QUEBEC", " ", IF(Beds!B213 = 0, 0, YEAR(NOW())-IF(VALUE(LEFT(Beds!B213,2))&gt;80,CONCATENATE(19,LEFT(Beds!B213,2)),CONCATENATE(20,LEFT(Beds!B213,2))))))</f>
        <v>#N/A</v>
      </c>
      <c r="S180" s="7" t="str">
        <f>LEFT(Beds!A211,4)</f>
        <v/>
      </c>
      <c r="T180" t="str">
        <f>IF(S180 = "", " ", LOOKUP(S180,Models!$A$4:$A$99,Models!$B$4:$B$99))</f>
        <v xml:space="preserve"> </v>
      </c>
      <c r="U180" t="str">
        <f>Beds!C211</f>
        <v/>
      </c>
      <c r="W180">
        <f t="shared" si="2"/>
        <v>0</v>
      </c>
      <c r="X180" s="14">
        <f>IF($T180=Models!$E$6,IF($U180&lt;1,LOOKUP($A$3,Models!$D$7:$D$9,Models!$F$7:$F$9),IF(AND($U180&gt;=1,$U180&lt;=3),LOOKUP($A$3,Models!$D$7:$D$9,Models!$G$7:$G$9),IF(AND($U180&gt;=4,$U180&lt;=6),LOOKUP($A$3,Models!$D$7:$D$9,Models!$H$7:$H$9), IF(AND($U180&gt;=7,$U180&lt;=10),LOOKUP($A$3,Models!$D$7:$D$9,Models!$I$7:$I$9), IF($U180 &gt; 10,LOOKUP($A$3,Models!$D$7:$D$9,Models!$J$7:$J$9), 0))))), 0)</f>
        <v>0</v>
      </c>
      <c r="Y180" s="14">
        <f>IF($T180=Models!$E$11,IF($U180&lt;1,LOOKUP($A$3,Models!$D$7:$D$9,Models!$F$12:$F$14),IF(AND($U180&gt;=1,$U180&lt;=3),LOOKUP($A$3,Models!$D$7:$D$9,Models!$G$12:$G$14),IF(AND($U180&gt;=4,$U180&lt;=6),LOOKUP($A$3,Models!$D$7:$D$9,Models!$H$12:$H$14), IF(AND($U180&gt;=7,$U180&lt;=10),LOOKUP($A$3,Models!$D$7:$D$9,Models!$I$12:$I$14), IF($U180 &gt; 10,LOOKUP($A$3,Models!$D$7:$D$9,Models!$J$12:$J$14), 0))))), 0)</f>
        <v>0</v>
      </c>
      <c r="Z180" s="14">
        <f>IF($T180=Models!$E$16,IF($U180&lt;1,LOOKUP($A$3,Models!$D$7:$D$9,Models!$F$17:$F$19),IF(AND($U180&gt;=1,$U180&lt;=3),LOOKUP($A$3,Models!$D$7:$D$9,Models!$G$17:$G$19),IF(AND($U180&gt;=4,$U180&lt;=6),LOOKUP($A$3,Models!$D$7:$D$9,Models!$H$17:$H$19), IF(AND($U180&gt;=7,$U180&lt;=10),LOOKUP($A$3,Models!$D$7:$D$9,Models!$I$17:$I$19), IF($U180 &gt; 10,LOOKUP($A$3,Models!$D$7:$D$9,Models!$J$17:$J$19), 0))))), 0)</f>
        <v>0</v>
      </c>
      <c r="AA180" s="14">
        <f>IF($T180=Models!$E$21,IF($U180&lt;1,LOOKUP($A$3,Models!$D$7:$D$9,Models!$F$22:$F$24),IF(AND($U180&gt;=1,$U180&lt;=3),LOOKUP($A$3,Models!$D$7:$D$9,Models!$G$22:$G$24),IF(AND($U180&gt;=4,$U180&lt;=6),LOOKUP($A$3,Models!$D$7:$D$9,Models!$H$22:$H$24), IF(AND($U180&gt;=7,$U180&lt;=10),LOOKUP($A$3,Models!$D$7:$D$9,Models!$I$22:$I$24), IF($U180 &gt; 10,LOOKUP($A$3,Models!$D$7:$D$9,Models!$J$22:$J$24), 0))))), 0)</f>
        <v>0</v>
      </c>
      <c r="AB180" s="14">
        <f>IF($T180=Models!$E$26,IF($U180&lt;1,LOOKUP($A$3,Models!$D$7:$D$9,Models!$F$27:$F$29),IF(AND($U180&gt;=1,$U180&lt;=3),LOOKUP($A$3,Models!$D$7:$D$9,Models!$G$27:$G$29),IF(AND($U180&gt;=4,$U180&lt;=6),LOOKUP($A$3,Models!$D$7:$D$9,Models!$H$27:$H$29), IF(AND($U180&gt;=7,$U180&lt;=10),LOOKUP($A$3,Models!$D$7:$D$9,Models!$I$27:$I$29), IF($U180 &gt; 10,LOOKUP($A$3,Models!$D$7:$D$9,Models!$J$27:$J$29), 0))))), 0)</f>
        <v>0</v>
      </c>
      <c r="AC180" s="14">
        <f>IF($T180=Models!$E$31,IF($U180&lt;1,LOOKUP($A$3,Models!$D$7:$D$9,Models!$F$32:$F$34),IF(AND($U180&gt;=1,$U180&lt;=3),LOOKUP($A$3,Models!$D$7:$D$9,Models!$G$32:$G$34),IF(AND($U180&gt;=4,$U180&lt;=6),LOOKUP($A$3,Models!$D$7:$D$9,Models!$H$32:$H$34), IF(AND($U180&gt;=7,$U180&lt;=10),LOOKUP($A$3,Models!$D$7:$D$9,Models!$I$32:$I$34), IF($U180 &gt; 10,LOOKUP($A$3,Models!$D$7:$D$9,Models!$J$32:$J$34), 0))))), 0)</f>
        <v>0</v>
      </c>
      <c r="AD180" s="14">
        <f>IF($T180=Models!$E$39,IF($U180&lt;1,LOOKUP($A$3,Models!$D$7:$D$9,Models!$F$40:$F$42),IF(AND($U180&gt;=1,$U180&lt;=4),LOOKUP($A$3,Models!$D$7:$D$9,Models!$G$40:$G$42),IF(AND($U180&gt;=5,$U180&lt;=7),LOOKUP($A$3,Models!$D$7:$D$9,Models!$H$40:$H$42), IF($U180 &gt; 7,LOOKUP($A$3,Models!$D$7:$D$9,Models!$I$40:$I$42), 0)))), 0)</f>
        <v>0</v>
      </c>
      <c r="AE180" s="14">
        <f>IF($T180=Models!$E$44,IF($U180&lt;1,LOOKUP($A$3,Models!$D$7:$D$9,Models!$F$45:$F$47),IF(AND($U180&gt;=1,$U180&lt;=4),LOOKUP($A$3,Models!$D$7:$D$9,Models!$G$45:$G$47),IF(AND($U180&gt;=5,$U180&lt;=7),LOOKUP($A$3,Models!$D$7:$D$9,Models!$H$45:$H$47), IF($U180 &gt; 7,LOOKUP($A$3,Models!$D$7:$D$9,Models!$I$45:$I$47), 0)))), 0)</f>
        <v>0</v>
      </c>
      <c r="AF180" s="14">
        <f>IF($T180=Models!$E$49,IF($U180&lt;1,LOOKUP($A$3,Models!$D$7:$D$9,Models!$F$50:$F$52),IF(AND($U180&gt;=1,$U180&lt;=4),LOOKUP($A$3,Models!$D$7:$D$9,Models!$G$50:$G$52),IF(AND($U180&gt;=5,$U180&lt;=7),LOOKUP($A$3,Models!$D$7:$D$9,Models!$H$50:$H$52), IF($U180 &gt; 7,LOOKUP($A$3,Models!$D$7:$D$9,Models!$I$50:$I$52), 0)))), 0)</f>
        <v>0</v>
      </c>
      <c r="AG180" s="14">
        <f>IF($T180=Models!$E$54,IF($U180&lt;1,LOOKUP($A$3,Models!$D$7:$D$9,Models!$F$55:$F$57),IF(AND($U180&gt;=1,$U180&lt;=4),LOOKUP($A$3,Models!$D$7:$D$9,Models!$G$55:$G$57),IF(AND($U180&gt;=5,$U180&lt;=7),LOOKUP($A$3,Models!$D$7:$D$9,Models!$H$55:$H$57), IF($U180 &gt; 7,LOOKUP($A$3,Models!$D$7:$D$9,Models!$I$55:$I$57), 0)))), 0)</f>
        <v>0</v>
      </c>
      <c r="AH180" s="14">
        <f>IF($T180=Models!$E$59,IF($U180&lt;1,LOOKUP($A$3,Models!$D$7:$D$9,Models!$F$60:$F$62),IF(AND($U180&gt;=1,$U180&lt;=4),LOOKUP($A$3,Models!$D$7:$D$9,Models!$G$60:$G$62),IF(AND($U180&gt;=5,$U180&lt;=7),LOOKUP($A$3,Models!$D$7:$D$9,Models!$H$60:$H$62), IF($U180 &gt; 7,LOOKUP($A$3,Models!$D$7:$D$9,Models!$I$60:$I$62), 0)))), 0)</f>
        <v>0</v>
      </c>
    </row>
    <row r="181" spans="16:34">
      <c r="P181" s="6" t="e">
        <f ca="1">IF(LOOKUP(Beds!A214, Models!$A$4:$A$105, Models!$B$4:$B$105) = "QUEBEC 2", " ", IF(LOOKUP(Beds!A214, Models!$A$4:$A$105, Models!$B$4:$B$105) = "QUEBEC", " ", IF(Beds!B214 = 0, 0, YEAR(NOW())-IF(VALUE(LEFT(Beds!B214,2))&gt;80,CONCATENATE(19,LEFT(Beds!B214,2)),CONCATENATE(20,LEFT(Beds!B214,2))))))</f>
        <v>#N/A</v>
      </c>
      <c r="S181" s="7" t="str">
        <f>LEFT(Beds!A212,4)</f>
        <v/>
      </c>
      <c r="T181" t="str">
        <f>IF(S181 = "", " ", LOOKUP(S181,Models!$A$4:$A$99,Models!$B$4:$B$99))</f>
        <v xml:space="preserve"> </v>
      </c>
      <c r="U181" t="str">
        <f>Beds!C212</f>
        <v/>
      </c>
      <c r="W181">
        <f t="shared" si="2"/>
        <v>0</v>
      </c>
      <c r="X181" s="14">
        <f>IF($T181=Models!$E$6,IF($U181&lt;1,LOOKUP($A$3,Models!$D$7:$D$9,Models!$F$7:$F$9),IF(AND($U181&gt;=1,$U181&lt;=3),LOOKUP($A$3,Models!$D$7:$D$9,Models!$G$7:$G$9),IF(AND($U181&gt;=4,$U181&lt;=6),LOOKUP($A$3,Models!$D$7:$D$9,Models!$H$7:$H$9), IF(AND($U181&gt;=7,$U181&lt;=10),LOOKUP($A$3,Models!$D$7:$D$9,Models!$I$7:$I$9), IF($U181 &gt; 10,LOOKUP($A$3,Models!$D$7:$D$9,Models!$J$7:$J$9), 0))))), 0)</f>
        <v>0</v>
      </c>
      <c r="Y181" s="14">
        <f>IF($T181=Models!$E$11,IF($U181&lt;1,LOOKUP($A$3,Models!$D$7:$D$9,Models!$F$12:$F$14),IF(AND($U181&gt;=1,$U181&lt;=3),LOOKUP($A$3,Models!$D$7:$D$9,Models!$G$12:$G$14),IF(AND($U181&gt;=4,$U181&lt;=6),LOOKUP($A$3,Models!$D$7:$D$9,Models!$H$12:$H$14), IF(AND($U181&gt;=7,$U181&lt;=10),LOOKUP($A$3,Models!$D$7:$D$9,Models!$I$12:$I$14), IF($U181 &gt; 10,LOOKUP($A$3,Models!$D$7:$D$9,Models!$J$12:$J$14), 0))))), 0)</f>
        <v>0</v>
      </c>
      <c r="Z181" s="14">
        <f>IF($T181=Models!$E$16,IF($U181&lt;1,LOOKUP($A$3,Models!$D$7:$D$9,Models!$F$17:$F$19),IF(AND($U181&gt;=1,$U181&lt;=3),LOOKUP($A$3,Models!$D$7:$D$9,Models!$G$17:$G$19),IF(AND($U181&gt;=4,$U181&lt;=6),LOOKUP($A$3,Models!$D$7:$D$9,Models!$H$17:$H$19), IF(AND($U181&gt;=7,$U181&lt;=10),LOOKUP($A$3,Models!$D$7:$D$9,Models!$I$17:$I$19), IF($U181 &gt; 10,LOOKUP($A$3,Models!$D$7:$D$9,Models!$J$17:$J$19), 0))))), 0)</f>
        <v>0</v>
      </c>
      <c r="AA181" s="14">
        <f>IF($T181=Models!$E$21,IF($U181&lt;1,LOOKUP($A$3,Models!$D$7:$D$9,Models!$F$22:$F$24),IF(AND($U181&gt;=1,$U181&lt;=3),LOOKUP($A$3,Models!$D$7:$D$9,Models!$G$22:$G$24),IF(AND($U181&gt;=4,$U181&lt;=6),LOOKUP($A$3,Models!$D$7:$D$9,Models!$H$22:$H$24), IF(AND($U181&gt;=7,$U181&lt;=10),LOOKUP($A$3,Models!$D$7:$D$9,Models!$I$22:$I$24), IF($U181 &gt; 10,LOOKUP($A$3,Models!$D$7:$D$9,Models!$J$22:$J$24), 0))))), 0)</f>
        <v>0</v>
      </c>
      <c r="AB181" s="14">
        <f>IF($T181=Models!$E$26,IF($U181&lt;1,LOOKUP($A$3,Models!$D$7:$D$9,Models!$F$27:$F$29),IF(AND($U181&gt;=1,$U181&lt;=3),LOOKUP($A$3,Models!$D$7:$D$9,Models!$G$27:$G$29),IF(AND($U181&gt;=4,$U181&lt;=6),LOOKUP($A$3,Models!$D$7:$D$9,Models!$H$27:$H$29), IF(AND($U181&gt;=7,$U181&lt;=10),LOOKUP($A$3,Models!$D$7:$D$9,Models!$I$27:$I$29), IF($U181 &gt; 10,LOOKUP($A$3,Models!$D$7:$D$9,Models!$J$27:$J$29), 0))))), 0)</f>
        <v>0</v>
      </c>
      <c r="AC181" s="14">
        <f>IF($T181=Models!$E$31,IF($U181&lt;1,LOOKUP($A$3,Models!$D$7:$D$9,Models!$F$32:$F$34),IF(AND($U181&gt;=1,$U181&lt;=3),LOOKUP($A$3,Models!$D$7:$D$9,Models!$G$32:$G$34),IF(AND($U181&gt;=4,$U181&lt;=6),LOOKUP($A$3,Models!$D$7:$D$9,Models!$H$32:$H$34), IF(AND($U181&gt;=7,$U181&lt;=10),LOOKUP($A$3,Models!$D$7:$D$9,Models!$I$32:$I$34), IF($U181 &gt; 10,LOOKUP($A$3,Models!$D$7:$D$9,Models!$J$32:$J$34), 0))))), 0)</f>
        <v>0</v>
      </c>
      <c r="AD181" s="14">
        <f>IF($T181=Models!$E$39,IF($U181&lt;1,LOOKUP($A$3,Models!$D$7:$D$9,Models!$F$40:$F$42),IF(AND($U181&gt;=1,$U181&lt;=4),LOOKUP($A$3,Models!$D$7:$D$9,Models!$G$40:$G$42),IF(AND($U181&gt;=5,$U181&lt;=7),LOOKUP($A$3,Models!$D$7:$D$9,Models!$H$40:$H$42), IF($U181 &gt; 7,LOOKUP($A$3,Models!$D$7:$D$9,Models!$I$40:$I$42), 0)))), 0)</f>
        <v>0</v>
      </c>
      <c r="AE181" s="14">
        <f>IF($T181=Models!$E$44,IF($U181&lt;1,LOOKUP($A$3,Models!$D$7:$D$9,Models!$F$45:$F$47),IF(AND($U181&gt;=1,$U181&lt;=4),LOOKUP($A$3,Models!$D$7:$D$9,Models!$G$45:$G$47),IF(AND($U181&gt;=5,$U181&lt;=7),LOOKUP($A$3,Models!$D$7:$D$9,Models!$H$45:$H$47), IF($U181 &gt; 7,LOOKUP($A$3,Models!$D$7:$D$9,Models!$I$45:$I$47), 0)))), 0)</f>
        <v>0</v>
      </c>
      <c r="AF181" s="14">
        <f>IF($T181=Models!$E$49,IF($U181&lt;1,LOOKUP($A$3,Models!$D$7:$D$9,Models!$F$50:$F$52),IF(AND($U181&gt;=1,$U181&lt;=4),LOOKUP($A$3,Models!$D$7:$D$9,Models!$G$50:$G$52),IF(AND($U181&gt;=5,$U181&lt;=7),LOOKUP($A$3,Models!$D$7:$D$9,Models!$H$50:$H$52), IF($U181 &gt; 7,LOOKUP($A$3,Models!$D$7:$D$9,Models!$I$50:$I$52), 0)))), 0)</f>
        <v>0</v>
      </c>
      <c r="AG181" s="14">
        <f>IF($T181=Models!$E$54,IF($U181&lt;1,LOOKUP($A$3,Models!$D$7:$D$9,Models!$F$55:$F$57),IF(AND($U181&gt;=1,$U181&lt;=4),LOOKUP($A$3,Models!$D$7:$D$9,Models!$G$55:$G$57),IF(AND($U181&gt;=5,$U181&lt;=7),LOOKUP($A$3,Models!$D$7:$D$9,Models!$H$55:$H$57), IF($U181 &gt; 7,LOOKUP($A$3,Models!$D$7:$D$9,Models!$I$55:$I$57), 0)))), 0)</f>
        <v>0</v>
      </c>
      <c r="AH181" s="14">
        <f>IF($T181=Models!$E$59,IF($U181&lt;1,LOOKUP($A$3,Models!$D$7:$D$9,Models!$F$60:$F$62),IF(AND($U181&gt;=1,$U181&lt;=4),LOOKUP($A$3,Models!$D$7:$D$9,Models!$G$60:$G$62),IF(AND($U181&gt;=5,$U181&lt;=7),LOOKUP($A$3,Models!$D$7:$D$9,Models!$H$60:$H$62), IF($U181 &gt; 7,LOOKUP($A$3,Models!$D$7:$D$9,Models!$I$60:$I$62), 0)))), 0)</f>
        <v>0</v>
      </c>
    </row>
    <row r="182" spans="16:34">
      <c r="P182" s="6" t="e">
        <f ca="1">IF(LOOKUP(Beds!A215, Models!$A$4:$A$105, Models!$B$4:$B$105) = "QUEBEC 2", " ", IF(LOOKUP(Beds!A215, Models!$A$4:$A$105, Models!$B$4:$B$105) = "QUEBEC", " ", IF(Beds!B215 = 0, 0, YEAR(NOW())-IF(VALUE(LEFT(Beds!B215,2))&gt;80,CONCATENATE(19,LEFT(Beds!B215,2)),CONCATENATE(20,LEFT(Beds!B215,2))))))</f>
        <v>#N/A</v>
      </c>
      <c r="S182" s="7" t="str">
        <f>LEFT(Beds!A213,4)</f>
        <v/>
      </c>
      <c r="T182" t="str">
        <f>IF(S182 = "", " ", LOOKUP(S182,Models!$A$4:$A$99,Models!$B$4:$B$99))</f>
        <v xml:space="preserve"> </v>
      </c>
      <c r="U182" t="str">
        <f>Beds!C213</f>
        <v/>
      </c>
      <c r="W182">
        <f t="shared" si="2"/>
        <v>0</v>
      </c>
      <c r="X182" s="14">
        <f>IF($T182=Models!$E$6,IF($U182&lt;1,LOOKUP($A$3,Models!$D$7:$D$9,Models!$F$7:$F$9),IF(AND($U182&gt;=1,$U182&lt;=3),LOOKUP($A$3,Models!$D$7:$D$9,Models!$G$7:$G$9),IF(AND($U182&gt;=4,$U182&lt;=6),LOOKUP($A$3,Models!$D$7:$D$9,Models!$H$7:$H$9), IF(AND($U182&gt;=7,$U182&lt;=10),LOOKUP($A$3,Models!$D$7:$D$9,Models!$I$7:$I$9), IF($U182 &gt; 10,LOOKUP($A$3,Models!$D$7:$D$9,Models!$J$7:$J$9), 0))))), 0)</f>
        <v>0</v>
      </c>
      <c r="Y182" s="14">
        <f>IF($T182=Models!$E$11,IF($U182&lt;1,LOOKUP($A$3,Models!$D$7:$D$9,Models!$F$12:$F$14),IF(AND($U182&gt;=1,$U182&lt;=3),LOOKUP($A$3,Models!$D$7:$D$9,Models!$G$12:$G$14),IF(AND($U182&gt;=4,$U182&lt;=6),LOOKUP($A$3,Models!$D$7:$D$9,Models!$H$12:$H$14), IF(AND($U182&gt;=7,$U182&lt;=10),LOOKUP($A$3,Models!$D$7:$D$9,Models!$I$12:$I$14), IF($U182 &gt; 10,LOOKUP($A$3,Models!$D$7:$D$9,Models!$J$12:$J$14), 0))))), 0)</f>
        <v>0</v>
      </c>
      <c r="Z182" s="14">
        <f>IF($T182=Models!$E$16,IF($U182&lt;1,LOOKUP($A$3,Models!$D$7:$D$9,Models!$F$17:$F$19),IF(AND($U182&gt;=1,$U182&lt;=3),LOOKUP($A$3,Models!$D$7:$D$9,Models!$G$17:$G$19),IF(AND($U182&gt;=4,$U182&lt;=6),LOOKUP($A$3,Models!$D$7:$D$9,Models!$H$17:$H$19), IF(AND($U182&gt;=7,$U182&lt;=10),LOOKUP($A$3,Models!$D$7:$D$9,Models!$I$17:$I$19), IF($U182 &gt; 10,LOOKUP($A$3,Models!$D$7:$D$9,Models!$J$17:$J$19), 0))))), 0)</f>
        <v>0</v>
      </c>
      <c r="AA182" s="14">
        <f>IF($T182=Models!$E$21,IF($U182&lt;1,LOOKUP($A$3,Models!$D$7:$D$9,Models!$F$22:$F$24),IF(AND($U182&gt;=1,$U182&lt;=3),LOOKUP($A$3,Models!$D$7:$D$9,Models!$G$22:$G$24),IF(AND($U182&gt;=4,$U182&lt;=6),LOOKUP($A$3,Models!$D$7:$D$9,Models!$H$22:$H$24), IF(AND($U182&gt;=7,$U182&lt;=10),LOOKUP($A$3,Models!$D$7:$D$9,Models!$I$22:$I$24), IF($U182 &gt; 10,LOOKUP($A$3,Models!$D$7:$D$9,Models!$J$22:$J$24), 0))))), 0)</f>
        <v>0</v>
      </c>
      <c r="AB182" s="14">
        <f>IF($T182=Models!$E$26,IF($U182&lt;1,LOOKUP($A$3,Models!$D$7:$D$9,Models!$F$27:$F$29),IF(AND($U182&gt;=1,$U182&lt;=3),LOOKUP($A$3,Models!$D$7:$D$9,Models!$G$27:$G$29),IF(AND($U182&gt;=4,$U182&lt;=6),LOOKUP($A$3,Models!$D$7:$D$9,Models!$H$27:$H$29), IF(AND($U182&gt;=7,$U182&lt;=10),LOOKUP($A$3,Models!$D$7:$D$9,Models!$I$27:$I$29), IF($U182 &gt; 10,LOOKUP($A$3,Models!$D$7:$D$9,Models!$J$27:$J$29), 0))))), 0)</f>
        <v>0</v>
      </c>
      <c r="AC182" s="14">
        <f>IF($T182=Models!$E$31,IF($U182&lt;1,LOOKUP($A$3,Models!$D$7:$D$9,Models!$F$32:$F$34),IF(AND($U182&gt;=1,$U182&lt;=3),LOOKUP($A$3,Models!$D$7:$D$9,Models!$G$32:$G$34),IF(AND($U182&gt;=4,$U182&lt;=6),LOOKUP($A$3,Models!$D$7:$D$9,Models!$H$32:$H$34), IF(AND($U182&gt;=7,$U182&lt;=10),LOOKUP($A$3,Models!$D$7:$D$9,Models!$I$32:$I$34), IF($U182 &gt; 10,LOOKUP($A$3,Models!$D$7:$D$9,Models!$J$32:$J$34), 0))))), 0)</f>
        <v>0</v>
      </c>
      <c r="AD182" s="14">
        <f>IF($T182=Models!$E$39,IF($U182&lt;1,LOOKUP($A$3,Models!$D$7:$D$9,Models!$F$40:$F$42),IF(AND($U182&gt;=1,$U182&lt;=4),LOOKUP($A$3,Models!$D$7:$D$9,Models!$G$40:$G$42),IF(AND($U182&gt;=5,$U182&lt;=7),LOOKUP($A$3,Models!$D$7:$D$9,Models!$H$40:$H$42), IF($U182 &gt; 7,LOOKUP($A$3,Models!$D$7:$D$9,Models!$I$40:$I$42), 0)))), 0)</f>
        <v>0</v>
      </c>
      <c r="AE182" s="14">
        <f>IF($T182=Models!$E$44,IF($U182&lt;1,LOOKUP($A$3,Models!$D$7:$D$9,Models!$F$45:$F$47),IF(AND($U182&gt;=1,$U182&lt;=4),LOOKUP($A$3,Models!$D$7:$D$9,Models!$G$45:$G$47),IF(AND($U182&gt;=5,$U182&lt;=7),LOOKUP($A$3,Models!$D$7:$D$9,Models!$H$45:$H$47), IF($U182 &gt; 7,LOOKUP($A$3,Models!$D$7:$D$9,Models!$I$45:$I$47), 0)))), 0)</f>
        <v>0</v>
      </c>
      <c r="AF182" s="14">
        <f>IF($T182=Models!$E$49,IF($U182&lt;1,LOOKUP($A$3,Models!$D$7:$D$9,Models!$F$50:$F$52),IF(AND($U182&gt;=1,$U182&lt;=4),LOOKUP($A$3,Models!$D$7:$D$9,Models!$G$50:$G$52),IF(AND($U182&gt;=5,$U182&lt;=7),LOOKUP($A$3,Models!$D$7:$D$9,Models!$H$50:$H$52), IF($U182 &gt; 7,LOOKUP($A$3,Models!$D$7:$D$9,Models!$I$50:$I$52), 0)))), 0)</f>
        <v>0</v>
      </c>
      <c r="AG182" s="14">
        <f>IF($T182=Models!$E$54,IF($U182&lt;1,LOOKUP($A$3,Models!$D$7:$D$9,Models!$F$55:$F$57),IF(AND($U182&gt;=1,$U182&lt;=4),LOOKUP($A$3,Models!$D$7:$D$9,Models!$G$55:$G$57),IF(AND($U182&gt;=5,$U182&lt;=7),LOOKUP($A$3,Models!$D$7:$D$9,Models!$H$55:$H$57), IF($U182 &gt; 7,LOOKUP($A$3,Models!$D$7:$D$9,Models!$I$55:$I$57), 0)))), 0)</f>
        <v>0</v>
      </c>
      <c r="AH182" s="14">
        <f>IF($T182=Models!$E$59,IF($U182&lt;1,LOOKUP($A$3,Models!$D$7:$D$9,Models!$F$60:$F$62),IF(AND($U182&gt;=1,$U182&lt;=4),LOOKUP($A$3,Models!$D$7:$D$9,Models!$G$60:$G$62),IF(AND($U182&gt;=5,$U182&lt;=7),LOOKUP($A$3,Models!$D$7:$D$9,Models!$H$60:$H$62), IF($U182 &gt; 7,LOOKUP($A$3,Models!$D$7:$D$9,Models!$I$60:$I$62), 0)))), 0)</f>
        <v>0</v>
      </c>
    </row>
    <row r="183" spans="16:34">
      <c r="P183" s="6" t="e">
        <f ca="1">IF(LOOKUP(Beds!A216, Models!$A$4:$A$105, Models!$B$4:$B$105) = "QUEBEC 2", " ", IF(LOOKUP(Beds!A216, Models!$A$4:$A$105, Models!$B$4:$B$105) = "QUEBEC", " ", IF(Beds!B216 = 0, 0, YEAR(NOW())-IF(VALUE(LEFT(Beds!B216,2))&gt;80,CONCATENATE(19,LEFT(Beds!B216,2)),CONCATENATE(20,LEFT(Beds!B216,2))))))</f>
        <v>#N/A</v>
      </c>
      <c r="S183" s="7" t="str">
        <f>LEFT(Beds!A214,4)</f>
        <v/>
      </c>
      <c r="T183" t="str">
        <f>IF(S183 = "", " ", LOOKUP(S183,Models!$A$4:$A$99,Models!$B$4:$B$99))</f>
        <v xml:space="preserve"> </v>
      </c>
      <c r="U183" t="str">
        <f>Beds!C214</f>
        <v/>
      </c>
      <c r="W183">
        <f t="shared" si="2"/>
        <v>0</v>
      </c>
      <c r="X183" s="14">
        <f>IF($T183=Models!$E$6,IF($U183&lt;1,LOOKUP($A$3,Models!$D$7:$D$9,Models!$F$7:$F$9),IF(AND($U183&gt;=1,$U183&lt;=3),LOOKUP($A$3,Models!$D$7:$D$9,Models!$G$7:$G$9),IF(AND($U183&gt;=4,$U183&lt;=6),LOOKUP($A$3,Models!$D$7:$D$9,Models!$H$7:$H$9), IF(AND($U183&gt;=7,$U183&lt;=10),LOOKUP($A$3,Models!$D$7:$D$9,Models!$I$7:$I$9), IF($U183 &gt; 10,LOOKUP($A$3,Models!$D$7:$D$9,Models!$J$7:$J$9), 0))))), 0)</f>
        <v>0</v>
      </c>
      <c r="Y183" s="14">
        <f>IF($T183=Models!$E$11,IF($U183&lt;1,LOOKUP($A$3,Models!$D$7:$D$9,Models!$F$12:$F$14),IF(AND($U183&gt;=1,$U183&lt;=3),LOOKUP($A$3,Models!$D$7:$D$9,Models!$G$12:$G$14),IF(AND($U183&gt;=4,$U183&lt;=6),LOOKUP($A$3,Models!$D$7:$D$9,Models!$H$12:$H$14), IF(AND($U183&gt;=7,$U183&lt;=10),LOOKUP($A$3,Models!$D$7:$D$9,Models!$I$12:$I$14), IF($U183 &gt; 10,LOOKUP($A$3,Models!$D$7:$D$9,Models!$J$12:$J$14), 0))))), 0)</f>
        <v>0</v>
      </c>
      <c r="Z183" s="14">
        <f>IF($T183=Models!$E$16,IF($U183&lt;1,LOOKUP($A$3,Models!$D$7:$D$9,Models!$F$17:$F$19),IF(AND($U183&gt;=1,$U183&lt;=3),LOOKUP($A$3,Models!$D$7:$D$9,Models!$G$17:$G$19),IF(AND($U183&gt;=4,$U183&lt;=6),LOOKUP($A$3,Models!$D$7:$D$9,Models!$H$17:$H$19), IF(AND($U183&gt;=7,$U183&lt;=10),LOOKUP($A$3,Models!$D$7:$D$9,Models!$I$17:$I$19), IF($U183 &gt; 10,LOOKUP($A$3,Models!$D$7:$D$9,Models!$J$17:$J$19), 0))))), 0)</f>
        <v>0</v>
      </c>
      <c r="AA183" s="14">
        <f>IF($T183=Models!$E$21,IF($U183&lt;1,LOOKUP($A$3,Models!$D$7:$D$9,Models!$F$22:$F$24),IF(AND($U183&gt;=1,$U183&lt;=3),LOOKUP($A$3,Models!$D$7:$D$9,Models!$G$22:$G$24),IF(AND($U183&gt;=4,$U183&lt;=6),LOOKUP($A$3,Models!$D$7:$D$9,Models!$H$22:$H$24), IF(AND($U183&gt;=7,$U183&lt;=10),LOOKUP($A$3,Models!$D$7:$D$9,Models!$I$22:$I$24), IF($U183 &gt; 10,LOOKUP($A$3,Models!$D$7:$D$9,Models!$J$22:$J$24), 0))))), 0)</f>
        <v>0</v>
      </c>
      <c r="AB183" s="14">
        <f>IF($T183=Models!$E$26,IF($U183&lt;1,LOOKUP($A$3,Models!$D$7:$D$9,Models!$F$27:$F$29),IF(AND($U183&gt;=1,$U183&lt;=3),LOOKUP($A$3,Models!$D$7:$D$9,Models!$G$27:$G$29),IF(AND($U183&gt;=4,$U183&lt;=6),LOOKUP($A$3,Models!$D$7:$D$9,Models!$H$27:$H$29), IF(AND($U183&gt;=7,$U183&lt;=10),LOOKUP($A$3,Models!$D$7:$D$9,Models!$I$27:$I$29), IF($U183 &gt; 10,LOOKUP($A$3,Models!$D$7:$D$9,Models!$J$27:$J$29), 0))))), 0)</f>
        <v>0</v>
      </c>
      <c r="AC183" s="14">
        <f>IF($T183=Models!$E$31,IF($U183&lt;1,LOOKUP($A$3,Models!$D$7:$D$9,Models!$F$32:$F$34),IF(AND($U183&gt;=1,$U183&lt;=3),LOOKUP($A$3,Models!$D$7:$D$9,Models!$G$32:$G$34),IF(AND($U183&gt;=4,$U183&lt;=6),LOOKUP($A$3,Models!$D$7:$D$9,Models!$H$32:$H$34), IF(AND($U183&gt;=7,$U183&lt;=10),LOOKUP($A$3,Models!$D$7:$D$9,Models!$I$32:$I$34), IF($U183 &gt; 10,LOOKUP($A$3,Models!$D$7:$D$9,Models!$J$32:$J$34), 0))))), 0)</f>
        <v>0</v>
      </c>
      <c r="AD183" s="14">
        <f>IF($T183=Models!$E$39,IF($U183&lt;1,LOOKUP($A$3,Models!$D$7:$D$9,Models!$F$40:$F$42),IF(AND($U183&gt;=1,$U183&lt;=4),LOOKUP($A$3,Models!$D$7:$D$9,Models!$G$40:$G$42),IF(AND($U183&gt;=5,$U183&lt;=7),LOOKUP($A$3,Models!$D$7:$D$9,Models!$H$40:$H$42), IF($U183 &gt; 7,LOOKUP($A$3,Models!$D$7:$D$9,Models!$I$40:$I$42), 0)))), 0)</f>
        <v>0</v>
      </c>
      <c r="AE183" s="14">
        <f>IF($T183=Models!$E$44,IF($U183&lt;1,LOOKUP($A$3,Models!$D$7:$D$9,Models!$F$45:$F$47),IF(AND($U183&gt;=1,$U183&lt;=4),LOOKUP($A$3,Models!$D$7:$D$9,Models!$G$45:$G$47),IF(AND($U183&gt;=5,$U183&lt;=7),LOOKUP($A$3,Models!$D$7:$D$9,Models!$H$45:$H$47), IF($U183 &gt; 7,LOOKUP($A$3,Models!$D$7:$D$9,Models!$I$45:$I$47), 0)))), 0)</f>
        <v>0</v>
      </c>
      <c r="AF183" s="14">
        <f>IF($T183=Models!$E$49,IF($U183&lt;1,LOOKUP($A$3,Models!$D$7:$D$9,Models!$F$50:$F$52),IF(AND($U183&gt;=1,$U183&lt;=4),LOOKUP($A$3,Models!$D$7:$D$9,Models!$G$50:$G$52),IF(AND($U183&gt;=5,$U183&lt;=7),LOOKUP($A$3,Models!$D$7:$D$9,Models!$H$50:$H$52), IF($U183 &gt; 7,LOOKUP($A$3,Models!$D$7:$D$9,Models!$I$50:$I$52), 0)))), 0)</f>
        <v>0</v>
      </c>
      <c r="AG183" s="14">
        <f>IF($T183=Models!$E$54,IF($U183&lt;1,LOOKUP($A$3,Models!$D$7:$D$9,Models!$F$55:$F$57),IF(AND($U183&gt;=1,$U183&lt;=4),LOOKUP($A$3,Models!$D$7:$D$9,Models!$G$55:$G$57),IF(AND($U183&gt;=5,$U183&lt;=7),LOOKUP($A$3,Models!$D$7:$D$9,Models!$H$55:$H$57), IF($U183 &gt; 7,LOOKUP($A$3,Models!$D$7:$D$9,Models!$I$55:$I$57), 0)))), 0)</f>
        <v>0</v>
      </c>
      <c r="AH183" s="14">
        <f>IF($T183=Models!$E$59,IF($U183&lt;1,LOOKUP($A$3,Models!$D$7:$D$9,Models!$F$60:$F$62),IF(AND($U183&gt;=1,$U183&lt;=4),LOOKUP($A$3,Models!$D$7:$D$9,Models!$G$60:$G$62),IF(AND($U183&gt;=5,$U183&lt;=7),LOOKUP($A$3,Models!$D$7:$D$9,Models!$H$60:$H$62), IF($U183 &gt; 7,LOOKUP($A$3,Models!$D$7:$D$9,Models!$I$60:$I$62), 0)))), 0)</f>
        <v>0</v>
      </c>
    </row>
    <row r="184" spans="16:34">
      <c r="P184" s="6" t="e">
        <f ca="1">IF(LOOKUP(Beds!A217, Models!$A$4:$A$105, Models!$B$4:$B$105) = "QUEBEC 2", " ", IF(LOOKUP(Beds!A217, Models!$A$4:$A$105, Models!$B$4:$B$105) = "QUEBEC", " ", IF(Beds!B217 = 0, 0, YEAR(NOW())-IF(VALUE(LEFT(Beds!B217,2))&gt;80,CONCATENATE(19,LEFT(Beds!B217,2)),CONCATENATE(20,LEFT(Beds!B217,2))))))</f>
        <v>#N/A</v>
      </c>
      <c r="S184" s="7" t="str">
        <f>LEFT(Beds!A215,4)</f>
        <v/>
      </c>
      <c r="T184" t="str">
        <f>IF(S184 = "", " ", LOOKUP(S184,Models!$A$4:$A$99,Models!$B$4:$B$99))</f>
        <v xml:space="preserve"> </v>
      </c>
      <c r="U184" t="str">
        <f>Beds!C215</f>
        <v/>
      </c>
      <c r="W184">
        <f t="shared" si="2"/>
        <v>0</v>
      </c>
      <c r="X184" s="14">
        <f>IF($T184=Models!$E$6,IF($U184&lt;1,LOOKUP($A$3,Models!$D$7:$D$9,Models!$F$7:$F$9),IF(AND($U184&gt;=1,$U184&lt;=3),LOOKUP($A$3,Models!$D$7:$D$9,Models!$G$7:$G$9),IF(AND($U184&gt;=4,$U184&lt;=6),LOOKUP($A$3,Models!$D$7:$D$9,Models!$H$7:$H$9), IF(AND($U184&gt;=7,$U184&lt;=10),LOOKUP($A$3,Models!$D$7:$D$9,Models!$I$7:$I$9), IF($U184 &gt; 10,LOOKUP($A$3,Models!$D$7:$D$9,Models!$J$7:$J$9), 0))))), 0)</f>
        <v>0</v>
      </c>
      <c r="Y184" s="14">
        <f>IF($T184=Models!$E$11,IF($U184&lt;1,LOOKUP($A$3,Models!$D$7:$D$9,Models!$F$12:$F$14),IF(AND($U184&gt;=1,$U184&lt;=3),LOOKUP($A$3,Models!$D$7:$D$9,Models!$G$12:$G$14),IF(AND($U184&gt;=4,$U184&lt;=6),LOOKUP($A$3,Models!$D$7:$D$9,Models!$H$12:$H$14), IF(AND($U184&gt;=7,$U184&lt;=10),LOOKUP($A$3,Models!$D$7:$D$9,Models!$I$12:$I$14), IF($U184 &gt; 10,LOOKUP($A$3,Models!$D$7:$D$9,Models!$J$12:$J$14), 0))))), 0)</f>
        <v>0</v>
      </c>
      <c r="Z184" s="14">
        <f>IF($T184=Models!$E$16,IF($U184&lt;1,LOOKUP($A$3,Models!$D$7:$D$9,Models!$F$17:$F$19),IF(AND($U184&gt;=1,$U184&lt;=3),LOOKUP($A$3,Models!$D$7:$D$9,Models!$G$17:$G$19),IF(AND($U184&gt;=4,$U184&lt;=6),LOOKUP($A$3,Models!$D$7:$D$9,Models!$H$17:$H$19), IF(AND($U184&gt;=7,$U184&lt;=10),LOOKUP($A$3,Models!$D$7:$D$9,Models!$I$17:$I$19), IF($U184 &gt; 10,LOOKUP($A$3,Models!$D$7:$D$9,Models!$J$17:$J$19), 0))))), 0)</f>
        <v>0</v>
      </c>
      <c r="AA184" s="14">
        <f>IF($T184=Models!$E$21,IF($U184&lt;1,LOOKUP($A$3,Models!$D$7:$D$9,Models!$F$22:$F$24),IF(AND($U184&gt;=1,$U184&lt;=3),LOOKUP($A$3,Models!$D$7:$D$9,Models!$G$22:$G$24),IF(AND($U184&gt;=4,$U184&lt;=6),LOOKUP($A$3,Models!$D$7:$D$9,Models!$H$22:$H$24), IF(AND($U184&gt;=7,$U184&lt;=10),LOOKUP($A$3,Models!$D$7:$D$9,Models!$I$22:$I$24), IF($U184 &gt; 10,LOOKUP($A$3,Models!$D$7:$D$9,Models!$J$22:$J$24), 0))))), 0)</f>
        <v>0</v>
      </c>
      <c r="AB184" s="14">
        <f>IF($T184=Models!$E$26,IF($U184&lt;1,LOOKUP($A$3,Models!$D$7:$D$9,Models!$F$27:$F$29),IF(AND($U184&gt;=1,$U184&lt;=3),LOOKUP($A$3,Models!$D$7:$D$9,Models!$G$27:$G$29),IF(AND($U184&gt;=4,$U184&lt;=6),LOOKUP($A$3,Models!$D$7:$D$9,Models!$H$27:$H$29), IF(AND($U184&gt;=7,$U184&lt;=10),LOOKUP($A$3,Models!$D$7:$D$9,Models!$I$27:$I$29), IF($U184 &gt; 10,LOOKUP($A$3,Models!$D$7:$D$9,Models!$J$27:$J$29), 0))))), 0)</f>
        <v>0</v>
      </c>
      <c r="AC184" s="14">
        <f>IF($T184=Models!$E$31,IF($U184&lt;1,LOOKUP($A$3,Models!$D$7:$D$9,Models!$F$32:$F$34),IF(AND($U184&gt;=1,$U184&lt;=3),LOOKUP($A$3,Models!$D$7:$D$9,Models!$G$32:$G$34),IF(AND($U184&gt;=4,$U184&lt;=6),LOOKUP($A$3,Models!$D$7:$D$9,Models!$H$32:$H$34), IF(AND($U184&gt;=7,$U184&lt;=10),LOOKUP($A$3,Models!$D$7:$D$9,Models!$I$32:$I$34), IF($U184 &gt; 10,LOOKUP($A$3,Models!$D$7:$D$9,Models!$J$32:$J$34), 0))))), 0)</f>
        <v>0</v>
      </c>
      <c r="AD184" s="14">
        <f>IF($T184=Models!$E$39,IF($U184&lt;1,LOOKUP($A$3,Models!$D$7:$D$9,Models!$F$40:$F$42),IF(AND($U184&gt;=1,$U184&lt;=4),LOOKUP($A$3,Models!$D$7:$D$9,Models!$G$40:$G$42),IF(AND($U184&gt;=5,$U184&lt;=7),LOOKUP($A$3,Models!$D$7:$D$9,Models!$H$40:$H$42), IF($U184 &gt; 7,LOOKUP($A$3,Models!$D$7:$D$9,Models!$I$40:$I$42), 0)))), 0)</f>
        <v>0</v>
      </c>
      <c r="AE184" s="14">
        <f>IF($T184=Models!$E$44,IF($U184&lt;1,LOOKUP($A$3,Models!$D$7:$D$9,Models!$F$45:$F$47),IF(AND($U184&gt;=1,$U184&lt;=4),LOOKUP($A$3,Models!$D$7:$D$9,Models!$G$45:$G$47),IF(AND($U184&gt;=5,$U184&lt;=7),LOOKUP($A$3,Models!$D$7:$D$9,Models!$H$45:$H$47), IF($U184 &gt; 7,LOOKUP($A$3,Models!$D$7:$D$9,Models!$I$45:$I$47), 0)))), 0)</f>
        <v>0</v>
      </c>
      <c r="AF184" s="14">
        <f>IF($T184=Models!$E$49,IF($U184&lt;1,LOOKUP($A$3,Models!$D$7:$D$9,Models!$F$50:$F$52),IF(AND($U184&gt;=1,$U184&lt;=4),LOOKUP($A$3,Models!$D$7:$D$9,Models!$G$50:$G$52),IF(AND($U184&gt;=5,$U184&lt;=7),LOOKUP($A$3,Models!$D$7:$D$9,Models!$H$50:$H$52), IF($U184 &gt; 7,LOOKUP($A$3,Models!$D$7:$D$9,Models!$I$50:$I$52), 0)))), 0)</f>
        <v>0</v>
      </c>
      <c r="AG184" s="14">
        <f>IF($T184=Models!$E$54,IF($U184&lt;1,LOOKUP($A$3,Models!$D$7:$D$9,Models!$F$55:$F$57),IF(AND($U184&gt;=1,$U184&lt;=4),LOOKUP($A$3,Models!$D$7:$D$9,Models!$G$55:$G$57),IF(AND($U184&gt;=5,$U184&lt;=7),LOOKUP($A$3,Models!$D$7:$D$9,Models!$H$55:$H$57), IF($U184 &gt; 7,LOOKUP($A$3,Models!$D$7:$D$9,Models!$I$55:$I$57), 0)))), 0)</f>
        <v>0</v>
      </c>
      <c r="AH184" s="14">
        <f>IF($T184=Models!$E$59,IF($U184&lt;1,LOOKUP($A$3,Models!$D$7:$D$9,Models!$F$60:$F$62),IF(AND($U184&gt;=1,$U184&lt;=4),LOOKUP($A$3,Models!$D$7:$D$9,Models!$G$60:$G$62),IF(AND($U184&gt;=5,$U184&lt;=7),LOOKUP($A$3,Models!$D$7:$D$9,Models!$H$60:$H$62), IF($U184 &gt; 7,LOOKUP($A$3,Models!$D$7:$D$9,Models!$I$60:$I$62), 0)))), 0)</f>
        <v>0</v>
      </c>
    </row>
    <row r="185" spans="16:34">
      <c r="P185" s="6" t="e">
        <f ca="1">IF(LOOKUP(Beds!A218, Models!$A$4:$A$105, Models!$B$4:$B$105) = "QUEBEC 2", " ", IF(LOOKUP(Beds!A218, Models!$A$4:$A$105, Models!$B$4:$B$105) = "QUEBEC", " ", IF(Beds!B218 = 0, 0, YEAR(NOW())-IF(VALUE(LEFT(Beds!B218,2))&gt;80,CONCATENATE(19,LEFT(Beds!B218,2)),CONCATENATE(20,LEFT(Beds!B218,2))))))</f>
        <v>#N/A</v>
      </c>
      <c r="S185" s="7" t="str">
        <f>LEFT(Beds!A216,4)</f>
        <v/>
      </c>
      <c r="T185" t="str">
        <f>IF(S185 = "", " ", LOOKUP(S185,Models!$A$4:$A$99,Models!$B$4:$B$99))</f>
        <v xml:space="preserve"> </v>
      </c>
      <c r="U185" t="str">
        <f>Beds!C216</f>
        <v/>
      </c>
      <c r="W185">
        <f t="shared" si="2"/>
        <v>0</v>
      </c>
      <c r="X185" s="14">
        <f>IF($T185=Models!$E$6,IF($U185&lt;1,LOOKUP($A$3,Models!$D$7:$D$9,Models!$F$7:$F$9),IF(AND($U185&gt;=1,$U185&lt;=3),LOOKUP($A$3,Models!$D$7:$D$9,Models!$G$7:$G$9),IF(AND($U185&gt;=4,$U185&lt;=6),LOOKUP($A$3,Models!$D$7:$D$9,Models!$H$7:$H$9), IF(AND($U185&gt;=7,$U185&lt;=10),LOOKUP($A$3,Models!$D$7:$D$9,Models!$I$7:$I$9), IF($U185 &gt; 10,LOOKUP($A$3,Models!$D$7:$D$9,Models!$J$7:$J$9), 0))))), 0)</f>
        <v>0</v>
      </c>
      <c r="Y185" s="14">
        <f>IF($T185=Models!$E$11,IF($U185&lt;1,LOOKUP($A$3,Models!$D$7:$D$9,Models!$F$12:$F$14),IF(AND($U185&gt;=1,$U185&lt;=3),LOOKUP($A$3,Models!$D$7:$D$9,Models!$G$12:$G$14),IF(AND($U185&gt;=4,$U185&lt;=6),LOOKUP($A$3,Models!$D$7:$D$9,Models!$H$12:$H$14), IF(AND($U185&gt;=7,$U185&lt;=10),LOOKUP($A$3,Models!$D$7:$D$9,Models!$I$12:$I$14), IF($U185 &gt; 10,LOOKUP($A$3,Models!$D$7:$D$9,Models!$J$12:$J$14), 0))))), 0)</f>
        <v>0</v>
      </c>
      <c r="Z185" s="14">
        <f>IF($T185=Models!$E$16,IF($U185&lt;1,LOOKUP($A$3,Models!$D$7:$D$9,Models!$F$17:$F$19),IF(AND($U185&gt;=1,$U185&lt;=3),LOOKUP($A$3,Models!$D$7:$D$9,Models!$G$17:$G$19),IF(AND($U185&gt;=4,$U185&lt;=6),LOOKUP($A$3,Models!$D$7:$D$9,Models!$H$17:$H$19), IF(AND($U185&gt;=7,$U185&lt;=10),LOOKUP($A$3,Models!$D$7:$D$9,Models!$I$17:$I$19), IF($U185 &gt; 10,LOOKUP($A$3,Models!$D$7:$D$9,Models!$J$17:$J$19), 0))))), 0)</f>
        <v>0</v>
      </c>
      <c r="AA185" s="14">
        <f>IF($T185=Models!$E$21,IF($U185&lt;1,LOOKUP($A$3,Models!$D$7:$D$9,Models!$F$22:$F$24),IF(AND($U185&gt;=1,$U185&lt;=3),LOOKUP($A$3,Models!$D$7:$D$9,Models!$G$22:$G$24),IF(AND($U185&gt;=4,$U185&lt;=6),LOOKUP($A$3,Models!$D$7:$D$9,Models!$H$22:$H$24), IF(AND($U185&gt;=7,$U185&lt;=10),LOOKUP($A$3,Models!$D$7:$D$9,Models!$I$22:$I$24), IF($U185 &gt; 10,LOOKUP($A$3,Models!$D$7:$D$9,Models!$J$22:$J$24), 0))))), 0)</f>
        <v>0</v>
      </c>
      <c r="AB185" s="14">
        <f>IF($T185=Models!$E$26,IF($U185&lt;1,LOOKUP($A$3,Models!$D$7:$D$9,Models!$F$27:$F$29),IF(AND($U185&gt;=1,$U185&lt;=3),LOOKUP($A$3,Models!$D$7:$D$9,Models!$G$27:$G$29),IF(AND($U185&gt;=4,$U185&lt;=6),LOOKUP($A$3,Models!$D$7:$D$9,Models!$H$27:$H$29), IF(AND($U185&gt;=7,$U185&lt;=10),LOOKUP($A$3,Models!$D$7:$D$9,Models!$I$27:$I$29), IF($U185 &gt; 10,LOOKUP($A$3,Models!$D$7:$D$9,Models!$J$27:$J$29), 0))))), 0)</f>
        <v>0</v>
      </c>
      <c r="AC185" s="14">
        <f>IF($T185=Models!$E$31,IF($U185&lt;1,LOOKUP($A$3,Models!$D$7:$D$9,Models!$F$32:$F$34),IF(AND($U185&gt;=1,$U185&lt;=3),LOOKUP($A$3,Models!$D$7:$D$9,Models!$G$32:$G$34),IF(AND($U185&gt;=4,$U185&lt;=6),LOOKUP($A$3,Models!$D$7:$D$9,Models!$H$32:$H$34), IF(AND($U185&gt;=7,$U185&lt;=10),LOOKUP($A$3,Models!$D$7:$D$9,Models!$I$32:$I$34), IF($U185 &gt; 10,LOOKUP($A$3,Models!$D$7:$D$9,Models!$J$32:$J$34), 0))))), 0)</f>
        <v>0</v>
      </c>
      <c r="AD185" s="14">
        <f>IF($T185=Models!$E$39,IF($U185&lt;1,LOOKUP($A$3,Models!$D$7:$D$9,Models!$F$40:$F$42),IF(AND($U185&gt;=1,$U185&lt;=4),LOOKUP($A$3,Models!$D$7:$D$9,Models!$G$40:$G$42),IF(AND($U185&gt;=5,$U185&lt;=7),LOOKUP($A$3,Models!$D$7:$D$9,Models!$H$40:$H$42), IF($U185 &gt; 7,LOOKUP($A$3,Models!$D$7:$D$9,Models!$I$40:$I$42), 0)))), 0)</f>
        <v>0</v>
      </c>
      <c r="AE185" s="14">
        <f>IF($T185=Models!$E$44,IF($U185&lt;1,LOOKUP($A$3,Models!$D$7:$D$9,Models!$F$45:$F$47),IF(AND($U185&gt;=1,$U185&lt;=4),LOOKUP($A$3,Models!$D$7:$D$9,Models!$G$45:$G$47),IF(AND($U185&gt;=5,$U185&lt;=7),LOOKUP($A$3,Models!$D$7:$D$9,Models!$H$45:$H$47), IF($U185 &gt; 7,LOOKUP($A$3,Models!$D$7:$D$9,Models!$I$45:$I$47), 0)))), 0)</f>
        <v>0</v>
      </c>
      <c r="AF185" s="14">
        <f>IF($T185=Models!$E$49,IF($U185&lt;1,LOOKUP($A$3,Models!$D$7:$D$9,Models!$F$50:$F$52),IF(AND($U185&gt;=1,$U185&lt;=4),LOOKUP($A$3,Models!$D$7:$D$9,Models!$G$50:$G$52),IF(AND($U185&gt;=5,$U185&lt;=7),LOOKUP($A$3,Models!$D$7:$D$9,Models!$H$50:$H$52), IF($U185 &gt; 7,LOOKUP($A$3,Models!$D$7:$D$9,Models!$I$50:$I$52), 0)))), 0)</f>
        <v>0</v>
      </c>
      <c r="AG185" s="14">
        <f>IF($T185=Models!$E$54,IF($U185&lt;1,LOOKUP($A$3,Models!$D$7:$D$9,Models!$F$55:$F$57),IF(AND($U185&gt;=1,$U185&lt;=4),LOOKUP($A$3,Models!$D$7:$D$9,Models!$G$55:$G$57),IF(AND($U185&gt;=5,$U185&lt;=7),LOOKUP($A$3,Models!$D$7:$D$9,Models!$H$55:$H$57), IF($U185 &gt; 7,LOOKUP($A$3,Models!$D$7:$D$9,Models!$I$55:$I$57), 0)))), 0)</f>
        <v>0</v>
      </c>
      <c r="AH185" s="14">
        <f>IF($T185=Models!$E$59,IF($U185&lt;1,LOOKUP($A$3,Models!$D$7:$D$9,Models!$F$60:$F$62),IF(AND($U185&gt;=1,$U185&lt;=4),LOOKUP($A$3,Models!$D$7:$D$9,Models!$G$60:$G$62),IF(AND($U185&gt;=5,$U185&lt;=7),LOOKUP($A$3,Models!$D$7:$D$9,Models!$H$60:$H$62), IF($U185 &gt; 7,LOOKUP($A$3,Models!$D$7:$D$9,Models!$I$60:$I$62), 0)))), 0)</f>
        <v>0</v>
      </c>
    </row>
    <row r="186" spans="16:34">
      <c r="P186" s="6" t="e">
        <f ca="1">IF(LOOKUP(Beds!A219, Models!$A$4:$A$105, Models!$B$4:$B$105) = "QUEBEC 2", " ", IF(LOOKUP(Beds!A219, Models!$A$4:$A$105, Models!$B$4:$B$105) = "QUEBEC", " ", IF(Beds!B219 = 0, 0, YEAR(NOW())-IF(VALUE(LEFT(Beds!B219,2))&gt;80,CONCATENATE(19,LEFT(Beds!B219,2)),CONCATENATE(20,LEFT(Beds!B219,2))))))</f>
        <v>#N/A</v>
      </c>
      <c r="S186" s="7" t="str">
        <f>LEFT(Beds!A217,4)</f>
        <v/>
      </c>
      <c r="T186" t="str">
        <f>IF(S186 = "", " ", LOOKUP(S186,Models!$A$4:$A$99,Models!$B$4:$B$99))</f>
        <v xml:space="preserve"> </v>
      </c>
      <c r="U186" t="str">
        <f>Beds!C217</f>
        <v/>
      </c>
      <c r="W186">
        <f t="shared" si="2"/>
        <v>0</v>
      </c>
      <c r="X186" s="14">
        <f>IF($T186=Models!$E$6,IF($U186&lt;1,LOOKUP($A$3,Models!$D$7:$D$9,Models!$F$7:$F$9),IF(AND($U186&gt;=1,$U186&lt;=3),LOOKUP($A$3,Models!$D$7:$D$9,Models!$G$7:$G$9),IF(AND($U186&gt;=4,$U186&lt;=6),LOOKUP($A$3,Models!$D$7:$D$9,Models!$H$7:$H$9), IF(AND($U186&gt;=7,$U186&lt;=10),LOOKUP($A$3,Models!$D$7:$D$9,Models!$I$7:$I$9), IF($U186 &gt; 10,LOOKUP($A$3,Models!$D$7:$D$9,Models!$J$7:$J$9), 0))))), 0)</f>
        <v>0</v>
      </c>
      <c r="Y186" s="14">
        <f>IF($T186=Models!$E$11,IF($U186&lt;1,LOOKUP($A$3,Models!$D$7:$D$9,Models!$F$12:$F$14),IF(AND($U186&gt;=1,$U186&lt;=3),LOOKUP($A$3,Models!$D$7:$D$9,Models!$G$12:$G$14),IF(AND($U186&gt;=4,$U186&lt;=6),LOOKUP($A$3,Models!$D$7:$D$9,Models!$H$12:$H$14), IF(AND($U186&gt;=7,$U186&lt;=10),LOOKUP($A$3,Models!$D$7:$D$9,Models!$I$12:$I$14), IF($U186 &gt; 10,LOOKUP($A$3,Models!$D$7:$D$9,Models!$J$12:$J$14), 0))))), 0)</f>
        <v>0</v>
      </c>
      <c r="Z186" s="14">
        <f>IF($T186=Models!$E$16,IF($U186&lt;1,LOOKUP($A$3,Models!$D$7:$D$9,Models!$F$17:$F$19),IF(AND($U186&gt;=1,$U186&lt;=3),LOOKUP($A$3,Models!$D$7:$D$9,Models!$G$17:$G$19),IF(AND($U186&gt;=4,$U186&lt;=6),LOOKUP($A$3,Models!$D$7:$D$9,Models!$H$17:$H$19), IF(AND($U186&gt;=7,$U186&lt;=10),LOOKUP($A$3,Models!$D$7:$D$9,Models!$I$17:$I$19), IF($U186 &gt; 10,LOOKUP($A$3,Models!$D$7:$D$9,Models!$J$17:$J$19), 0))))), 0)</f>
        <v>0</v>
      </c>
      <c r="AA186" s="14">
        <f>IF($T186=Models!$E$21,IF($U186&lt;1,LOOKUP($A$3,Models!$D$7:$D$9,Models!$F$22:$F$24),IF(AND($U186&gt;=1,$U186&lt;=3),LOOKUP($A$3,Models!$D$7:$D$9,Models!$G$22:$G$24),IF(AND($U186&gt;=4,$U186&lt;=6),LOOKUP($A$3,Models!$D$7:$D$9,Models!$H$22:$H$24), IF(AND($U186&gt;=7,$U186&lt;=10),LOOKUP($A$3,Models!$D$7:$D$9,Models!$I$22:$I$24), IF($U186 &gt; 10,LOOKUP($A$3,Models!$D$7:$D$9,Models!$J$22:$J$24), 0))))), 0)</f>
        <v>0</v>
      </c>
      <c r="AB186" s="14">
        <f>IF($T186=Models!$E$26,IF($U186&lt;1,LOOKUP($A$3,Models!$D$7:$D$9,Models!$F$27:$F$29),IF(AND($U186&gt;=1,$U186&lt;=3),LOOKUP($A$3,Models!$D$7:$D$9,Models!$G$27:$G$29),IF(AND($U186&gt;=4,$U186&lt;=6),LOOKUP($A$3,Models!$D$7:$D$9,Models!$H$27:$H$29), IF(AND($U186&gt;=7,$U186&lt;=10),LOOKUP($A$3,Models!$D$7:$D$9,Models!$I$27:$I$29), IF($U186 &gt; 10,LOOKUP($A$3,Models!$D$7:$D$9,Models!$J$27:$J$29), 0))))), 0)</f>
        <v>0</v>
      </c>
      <c r="AC186" s="14">
        <f>IF($T186=Models!$E$31,IF($U186&lt;1,LOOKUP($A$3,Models!$D$7:$D$9,Models!$F$32:$F$34),IF(AND($U186&gt;=1,$U186&lt;=3),LOOKUP($A$3,Models!$D$7:$D$9,Models!$G$32:$G$34),IF(AND($U186&gt;=4,$U186&lt;=6),LOOKUP($A$3,Models!$D$7:$D$9,Models!$H$32:$H$34), IF(AND($U186&gt;=7,$U186&lt;=10),LOOKUP($A$3,Models!$D$7:$D$9,Models!$I$32:$I$34), IF($U186 &gt; 10,LOOKUP($A$3,Models!$D$7:$D$9,Models!$J$32:$J$34), 0))))), 0)</f>
        <v>0</v>
      </c>
      <c r="AD186" s="14">
        <f>IF($T186=Models!$E$39,IF($U186&lt;1,LOOKUP($A$3,Models!$D$7:$D$9,Models!$F$40:$F$42),IF(AND($U186&gt;=1,$U186&lt;=4),LOOKUP($A$3,Models!$D$7:$D$9,Models!$G$40:$G$42),IF(AND($U186&gt;=5,$U186&lt;=7),LOOKUP($A$3,Models!$D$7:$D$9,Models!$H$40:$H$42), IF($U186 &gt; 7,LOOKUP($A$3,Models!$D$7:$D$9,Models!$I$40:$I$42), 0)))), 0)</f>
        <v>0</v>
      </c>
      <c r="AE186" s="14">
        <f>IF($T186=Models!$E$44,IF($U186&lt;1,LOOKUP($A$3,Models!$D$7:$D$9,Models!$F$45:$F$47),IF(AND($U186&gt;=1,$U186&lt;=4),LOOKUP($A$3,Models!$D$7:$D$9,Models!$G$45:$G$47),IF(AND($U186&gt;=5,$U186&lt;=7),LOOKUP($A$3,Models!$D$7:$D$9,Models!$H$45:$H$47), IF($U186 &gt; 7,LOOKUP($A$3,Models!$D$7:$D$9,Models!$I$45:$I$47), 0)))), 0)</f>
        <v>0</v>
      </c>
      <c r="AF186" s="14">
        <f>IF($T186=Models!$E$49,IF($U186&lt;1,LOOKUP($A$3,Models!$D$7:$D$9,Models!$F$50:$F$52),IF(AND($U186&gt;=1,$U186&lt;=4),LOOKUP($A$3,Models!$D$7:$D$9,Models!$G$50:$G$52),IF(AND($U186&gt;=5,$U186&lt;=7),LOOKUP($A$3,Models!$D$7:$D$9,Models!$H$50:$H$52), IF($U186 &gt; 7,LOOKUP($A$3,Models!$D$7:$D$9,Models!$I$50:$I$52), 0)))), 0)</f>
        <v>0</v>
      </c>
      <c r="AG186" s="14">
        <f>IF($T186=Models!$E$54,IF($U186&lt;1,LOOKUP($A$3,Models!$D$7:$D$9,Models!$F$55:$F$57),IF(AND($U186&gt;=1,$U186&lt;=4),LOOKUP($A$3,Models!$D$7:$D$9,Models!$G$55:$G$57),IF(AND($U186&gt;=5,$U186&lt;=7),LOOKUP($A$3,Models!$D$7:$D$9,Models!$H$55:$H$57), IF($U186 &gt; 7,LOOKUP($A$3,Models!$D$7:$D$9,Models!$I$55:$I$57), 0)))), 0)</f>
        <v>0</v>
      </c>
      <c r="AH186" s="14">
        <f>IF($T186=Models!$E$59,IF($U186&lt;1,LOOKUP($A$3,Models!$D$7:$D$9,Models!$F$60:$F$62),IF(AND($U186&gt;=1,$U186&lt;=4),LOOKUP($A$3,Models!$D$7:$D$9,Models!$G$60:$G$62),IF(AND($U186&gt;=5,$U186&lt;=7),LOOKUP($A$3,Models!$D$7:$D$9,Models!$H$60:$H$62), IF($U186 &gt; 7,LOOKUP($A$3,Models!$D$7:$D$9,Models!$I$60:$I$62), 0)))), 0)</f>
        <v>0</v>
      </c>
    </row>
    <row r="187" spans="16:34">
      <c r="P187" s="6" t="e">
        <f ca="1">IF(LOOKUP(Beds!A220, Models!$A$4:$A$105, Models!$B$4:$B$105) = "QUEBEC 2", " ", IF(LOOKUP(Beds!A220, Models!$A$4:$A$105, Models!$B$4:$B$105) = "QUEBEC", " ", IF(Beds!B220 = 0, 0, YEAR(NOW())-IF(VALUE(LEFT(Beds!B220,2))&gt;80,CONCATENATE(19,LEFT(Beds!B220,2)),CONCATENATE(20,LEFT(Beds!B220,2))))))</f>
        <v>#N/A</v>
      </c>
      <c r="S187" s="7" t="str">
        <f>LEFT(Beds!A218,4)</f>
        <v/>
      </c>
      <c r="T187" t="str">
        <f>IF(S187 = "", " ", LOOKUP(S187,Models!$A$4:$A$99,Models!$B$4:$B$99))</f>
        <v xml:space="preserve"> </v>
      </c>
      <c r="U187" t="str">
        <f>Beds!C218</f>
        <v/>
      </c>
      <c r="W187">
        <f t="shared" si="2"/>
        <v>0</v>
      </c>
      <c r="X187" s="14">
        <f>IF($T187=Models!$E$6,IF($U187&lt;1,LOOKUP($A$3,Models!$D$7:$D$9,Models!$F$7:$F$9),IF(AND($U187&gt;=1,$U187&lt;=3),LOOKUP($A$3,Models!$D$7:$D$9,Models!$G$7:$G$9),IF(AND($U187&gt;=4,$U187&lt;=6),LOOKUP($A$3,Models!$D$7:$D$9,Models!$H$7:$H$9), IF(AND($U187&gt;=7,$U187&lt;=10),LOOKUP($A$3,Models!$D$7:$D$9,Models!$I$7:$I$9), IF($U187 &gt; 10,LOOKUP($A$3,Models!$D$7:$D$9,Models!$J$7:$J$9), 0))))), 0)</f>
        <v>0</v>
      </c>
      <c r="Y187" s="14">
        <f>IF($T187=Models!$E$11,IF($U187&lt;1,LOOKUP($A$3,Models!$D$7:$D$9,Models!$F$12:$F$14),IF(AND($U187&gt;=1,$U187&lt;=3),LOOKUP($A$3,Models!$D$7:$D$9,Models!$G$12:$G$14),IF(AND($U187&gt;=4,$U187&lt;=6),LOOKUP($A$3,Models!$D$7:$D$9,Models!$H$12:$H$14), IF(AND($U187&gt;=7,$U187&lt;=10),LOOKUP($A$3,Models!$D$7:$D$9,Models!$I$12:$I$14), IF($U187 &gt; 10,LOOKUP($A$3,Models!$D$7:$D$9,Models!$J$12:$J$14), 0))))), 0)</f>
        <v>0</v>
      </c>
      <c r="Z187" s="14">
        <f>IF($T187=Models!$E$16,IF($U187&lt;1,LOOKUP($A$3,Models!$D$7:$D$9,Models!$F$17:$F$19),IF(AND($U187&gt;=1,$U187&lt;=3),LOOKUP($A$3,Models!$D$7:$D$9,Models!$G$17:$G$19),IF(AND($U187&gt;=4,$U187&lt;=6),LOOKUP($A$3,Models!$D$7:$D$9,Models!$H$17:$H$19), IF(AND($U187&gt;=7,$U187&lt;=10),LOOKUP($A$3,Models!$D$7:$D$9,Models!$I$17:$I$19), IF($U187 &gt; 10,LOOKUP($A$3,Models!$D$7:$D$9,Models!$J$17:$J$19), 0))))), 0)</f>
        <v>0</v>
      </c>
      <c r="AA187" s="14">
        <f>IF($T187=Models!$E$21,IF($U187&lt;1,LOOKUP($A$3,Models!$D$7:$D$9,Models!$F$22:$F$24),IF(AND($U187&gt;=1,$U187&lt;=3),LOOKUP($A$3,Models!$D$7:$D$9,Models!$G$22:$G$24),IF(AND($U187&gt;=4,$U187&lt;=6),LOOKUP($A$3,Models!$D$7:$D$9,Models!$H$22:$H$24), IF(AND($U187&gt;=7,$U187&lt;=10),LOOKUP($A$3,Models!$D$7:$D$9,Models!$I$22:$I$24), IF($U187 &gt; 10,LOOKUP($A$3,Models!$D$7:$D$9,Models!$J$22:$J$24), 0))))), 0)</f>
        <v>0</v>
      </c>
      <c r="AB187" s="14">
        <f>IF($T187=Models!$E$26,IF($U187&lt;1,LOOKUP($A$3,Models!$D$7:$D$9,Models!$F$27:$F$29),IF(AND($U187&gt;=1,$U187&lt;=3),LOOKUP($A$3,Models!$D$7:$D$9,Models!$G$27:$G$29),IF(AND($U187&gt;=4,$U187&lt;=6),LOOKUP($A$3,Models!$D$7:$D$9,Models!$H$27:$H$29), IF(AND($U187&gt;=7,$U187&lt;=10),LOOKUP($A$3,Models!$D$7:$D$9,Models!$I$27:$I$29), IF($U187 &gt; 10,LOOKUP($A$3,Models!$D$7:$D$9,Models!$J$27:$J$29), 0))))), 0)</f>
        <v>0</v>
      </c>
      <c r="AC187" s="14">
        <f>IF($T187=Models!$E$31,IF($U187&lt;1,LOOKUP($A$3,Models!$D$7:$D$9,Models!$F$32:$F$34),IF(AND($U187&gt;=1,$U187&lt;=3),LOOKUP($A$3,Models!$D$7:$D$9,Models!$G$32:$G$34),IF(AND($U187&gt;=4,$U187&lt;=6),LOOKUP($A$3,Models!$D$7:$D$9,Models!$H$32:$H$34), IF(AND($U187&gt;=7,$U187&lt;=10),LOOKUP($A$3,Models!$D$7:$D$9,Models!$I$32:$I$34), IF($U187 &gt; 10,LOOKUP($A$3,Models!$D$7:$D$9,Models!$J$32:$J$34), 0))))), 0)</f>
        <v>0</v>
      </c>
      <c r="AD187" s="14">
        <f>IF($T187=Models!$E$39,IF($U187&lt;1,LOOKUP($A$3,Models!$D$7:$D$9,Models!$F$40:$F$42),IF(AND($U187&gt;=1,$U187&lt;=4),LOOKUP($A$3,Models!$D$7:$D$9,Models!$G$40:$G$42),IF(AND($U187&gt;=5,$U187&lt;=7),LOOKUP($A$3,Models!$D$7:$D$9,Models!$H$40:$H$42), IF($U187 &gt; 7,LOOKUP($A$3,Models!$D$7:$D$9,Models!$I$40:$I$42), 0)))), 0)</f>
        <v>0</v>
      </c>
      <c r="AE187" s="14">
        <f>IF($T187=Models!$E$44,IF($U187&lt;1,LOOKUP($A$3,Models!$D$7:$D$9,Models!$F$45:$F$47),IF(AND($U187&gt;=1,$U187&lt;=4),LOOKUP($A$3,Models!$D$7:$D$9,Models!$G$45:$G$47),IF(AND($U187&gt;=5,$U187&lt;=7),LOOKUP($A$3,Models!$D$7:$D$9,Models!$H$45:$H$47), IF($U187 &gt; 7,LOOKUP($A$3,Models!$D$7:$D$9,Models!$I$45:$I$47), 0)))), 0)</f>
        <v>0</v>
      </c>
      <c r="AF187" s="14">
        <f>IF($T187=Models!$E$49,IF($U187&lt;1,LOOKUP($A$3,Models!$D$7:$D$9,Models!$F$50:$F$52),IF(AND($U187&gt;=1,$U187&lt;=4),LOOKUP($A$3,Models!$D$7:$D$9,Models!$G$50:$G$52),IF(AND($U187&gt;=5,$U187&lt;=7),LOOKUP($A$3,Models!$D$7:$D$9,Models!$H$50:$H$52), IF($U187 &gt; 7,LOOKUP($A$3,Models!$D$7:$D$9,Models!$I$50:$I$52), 0)))), 0)</f>
        <v>0</v>
      </c>
      <c r="AG187" s="14">
        <f>IF($T187=Models!$E$54,IF($U187&lt;1,LOOKUP($A$3,Models!$D$7:$D$9,Models!$F$55:$F$57),IF(AND($U187&gt;=1,$U187&lt;=4),LOOKUP($A$3,Models!$D$7:$D$9,Models!$G$55:$G$57),IF(AND($U187&gt;=5,$U187&lt;=7),LOOKUP($A$3,Models!$D$7:$D$9,Models!$H$55:$H$57), IF($U187 &gt; 7,LOOKUP($A$3,Models!$D$7:$D$9,Models!$I$55:$I$57), 0)))), 0)</f>
        <v>0</v>
      </c>
      <c r="AH187" s="14">
        <f>IF($T187=Models!$E$59,IF($U187&lt;1,LOOKUP($A$3,Models!$D$7:$D$9,Models!$F$60:$F$62),IF(AND($U187&gt;=1,$U187&lt;=4),LOOKUP($A$3,Models!$D$7:$D$9,Models!$G$60:$G$62),IF(AND($U187&gt;=5,$U187&lt;=7),LOOKUP($A$3,Models!$D$7:$D$9,Models!$H$60:$H$62), IF($U187 &gt; 7,LOOKUP($A$3,Models!$D$7:$D$9,Models!$I$60:$I$62), 0)))), 0)</f>
        <v>0</v>
      </c>
    </row>
    <row r="188" spans="16:34">
      <c r="P188" s="6" t="e">
        <f ca="1">IF(LOOKUP(Beds!A221, Models!$A$4:$A$105, Models!$B$4:$B$105) = "QUEBEC 2", " ", IF(LOOKUP(Beds!A221, Models!$A$4:$A$105, Models!$B$4:$B$105) = "QUEBEC", " ", IF(Beds!B221 = 0, 0, YEAR(NOW())-IF(VALUE(LEFT(Beds!B221,2))&gt;80,CONCATENATE(19,LEFT(Beds!B221,2)),CONCATENATE(20,LEFT(Beds!B221,2))))))</f>
        <v>#N/A</v>
      </c>
      <c r="S188" s="7" t="str">
        <f>LEFT(Beds!A219,4)</f>
        <v/>
      </c>
      <c r="T188" t="str">
        <f>IF(S188 = "", " ", LOOKUP(S188,Models!$A$4:$A$99,Models!$B$4:$B$99))</f>
        <v xml:space="preserve"> </v>
      </c>
      <c r="U188" t="str">
        <f>Beds!C219</f>
        <v/>
      </c>
      <c r="W188">
        <f t="shared" si="2"/>
        <v>0</v>
      </c>
      <c r="X188" s="14">
        <f>IF($T188=Models!$E$6,IF($U188&lt;1,LOOKUP($A$3,Models!$D$7:$D$9,Models!$F$7:$F$9),IF(AND($U188&gt;=1,$U188&lt;=3),LOOKUP($A$3,Models!$D$7:$D$9,Models!$G$7:$G$9),IF(AND($U188&gt;=4,$U188&lt;=6),LOOKUP($A$3,Models!$D$7:$D$9,Models!$H$7:$H$9), IF(AND($U188&gt;=7,$U188&lt;=10),LOOKUP($A$3,Models!$D$7:$D$9,Models!$I$7:$I$9), IF($U188 &gt; 10,LOOKUP($A$3,Models!$D$7:$D$9,Models!$J$7:$J$9), 0))))), 0)</f>
        <v>0</v>
      </c>
      <c r="Y188" s="14">
        <f>IF($T188=Models!$E$11,IF($U188&lt;1,LOOKUP($A$3,Models!$D$7:$D$9,Models!$F$12:$F$14),IF(AND($U188&gt;=1,$U188&lt;=3),LOOKUP($A$3,Models!$D$7:$D$9,Models!$G$12:$G$14),IF(AND($U188&gt;=4,$U188&lt;=6),LOOKUP($A$3,Models!$D$7:$D$9,Models!$H$12:$H$14), IF(AND($U188&gt;=7,$U188&lt;=10),LOOKUP($A$3,Models!$D$7:$D$9,Models!$I$12:$I$14), IF($U188 &gt; 10,LOOKUP($A$3,Models!$D$7:$D$9,Models!$J$12:$J$14), 0))))), 0)</f>
        <v>0</v>
      </c>
      <c r="Z188" s="14">
        <f>IF($T188=Models!$E$16,IF($U188&lt;1,LOOKUP($A$3,Models!$D$7:$D$9,Models!$F$17:$F$19),IF(AND($U188&gt;=1,$U188&lt;=3),LOOKUP($A$3,Models!$D$7:$D$9,Models!$G$17:$G$19),IF(AND($U188&gt;=4,$U188&lt;=6),LOOKUP($A$3,Models!$D$7:$D$9,Models!$H$17:$H$19), IF(AND($U188&gt;=7,$U188&lt;=10),LOOKUP($A$3,Models!$D$7:$D$9,Models!$I$17:$I$19), IF($U188 &gt; 10,LOOKUP($A$3,Models!$D$7:$D$9,Models!$J$17:$J$19), 0))))), 0)</f>
        <v>0</v>
      </c>
      <c r="AA188" s="14">
        <f>IF($T188=Models!$E$21,IF($U188&lt;1,LOOKUP($A$3,Models!$D$7:$D$9,Models!$F$22:$F$24),IF(AND($U188&gt;=1,$U188&lt;=3),LOOKUP($A$3,Models!$D$7:$D$9,Models!$G$22:$G$24),IF(AND($U188&gt;=4,$U188&lt;=6),LOOKUP($A$3,Models!$D$7:$D$9,Models!$H$22:$H$24), IF(AND($U188&gt;=7,$U188&lt;=10),LOOKUP($A$3,Models!$D$7:$D$9,Models!$I$22:$I$24), IF($U188 &gt; 10,LOOKUP($A$3,Models!$D$7:$D$9,Models!$J$22:$J$24), 0))))), 0)</f>
        <v>0</v>
      </c>
      <c r="AB188" s="14">
        <f>IF($T188=Models!$E$26,IF($U188&lt;1,LOOKUP($A$3,Models!$D$7:$D$9,Models!$F$27:$F$29),IF(AND($U188&gt;=1,$U188&lt;=3),LOOKUP($A$3,Models!$D$7:$D$9,Models!$G$27:$G$29),IF(AND($U188&gt;=4,$U188&lt;=6),LOOKUP($A$3,Models!$D$7:$D$9,Models!$H$27:$H$29), IF(AND($U188&gt;=7,$U188&lt;=10),LOOKUP($A$3,Models!$D$7:$D$9,Models!$I$27:$I$29), IF($U188 &gt; 10,LOOKUP($A$3,Models!$D$7:$D$9,Models!$J$27:$J$29), 0))))), 0)</f>
        <v>0</v>
      </c>
      <c r="AC188" s="14">
        <f>IF($T188=Models!$E$31,IF($U188&lt;1,LOOKUP($A$3,Models!$D$7:$D$9,Models!$F$32:$F$34),IF(AND($U188&gt;=1,$U188&lt;=3),LOOKUP($A$3,Models!$D$7:$D$9,Models!$G$32:$G$34),IF(AND($U188&gt;=4,$U188&lt;=6),LOOKUP($A$3,Models!$D$7:$D$9,Models!$H$32:$H$34), IF(AND($U188&gt;=7,$U188&lt;=10),LOOKUP($A$3,Models!$D$7:$D$9,Models!$I$32:$I$34), IF($U188 &gt; 10,LOOKUP($A$3,Models!$D$7:$D$9,Models!$J$32:$J$34), 0))))), 0)</f>
        <v>0</v>
      </c>
      <c r="AD188" s="14">
        <f>IF($T188=Models!$E$39,IF($U188&lt;1,LOOKUP($A$3,Models!$D$7:$D$9,Models!$F$40:$F$42),IF(AND($U188&gt;=1,$U188&lt;=4),LOOKUP($A$3,Models!$D$7:$D$9,Models!$G$40:$G$42),IF(AND($U188&gt;=5,$U188&lt;=7),LOOKUP($A$3,Models!$D$7:$D$9,Models!$H$40:$H$42), IF($U188 &gt; 7,LOOKUP($A$3,Models!$D$7:$D$9,Models!$I$40:$I$42), 0)))), 0)</f>
        <v>0</v>
      </c>
      <c r="AE188" s="14">
        <f>IF($T188=Models!$E$44,IF($U188&lt;1,LOOKUP($A$3,Models!$D$7:$D$9,Models!$F$45:$F$47),IF(AND($U188&gt;=1,$U188&lt;=4),LOOKUP($A$3,Models!$D$7:$D$9,Models!$G$45:$G$47),IF(AND($U188&gt;=5,$U188&lt;=7),LOOKUP($A$3,Models!$D$7:$D$9,Models!$H$45:$H$47), IF($U188 &gt; 7,LOOKUP($A$3,Models!$D$7:$D$9,Models!$I$45:$I$47), 0)))), 0)</f>
        <v>0</v>
      </c>
      <c r="AF188" s="14">
        <f>IF($T188=Models!$E$49,IF($U188&lt;1,LOOKUP($A$3,Models!$D$7:$D$9,Models!$F$50:$F$52),IF(AND($U188&gt;=1,$U188&lt;=4),LOOKUP($A$3,Models!$D$7:$D$9,Models!$G$50:$G$52),IF(AND($U188&gt;=5,$U188&lt;=7),LOOKUP($A$3,Models!$D$7:$D$9,Models!$H$50:$H$52), IF($U188 &gt; 7,LOOKUP($A$3,Models!$D$7:$D$9,Models!$I$50:$I$52), 0)))), 0)</f>
        <v>0</v>
      </c>
      <c r="AG188" s="14">
        <f>IF($T188=Models!$E$54,IF($U188&lt;1,LOOKUP($A$3,Models!$D$7:$D$9,Models!$F$55:$F$57),IF(AND($U188&gt;=1,$U188&lt;=4),LOOKUP($A$3,Models!$D$7:$D$9,Models!$G$55:$G$57),IF(AND($U188&gt;=5,$U188&lt;=7),LOOKUP($A$3,Models!$D$7:$D$9,Models!$H$55:$H$57), IF($U188 &gt; 7,LOOKUP($A$3,Models!$D$7:$D$9,Models!$I$55:$I$57), 0)))), 0)</f>
        <v>0</v>
      </c>
      <c r="AH188" s="14">
        <f>IF($T188=Models!$E$59,IF($U188&lt;1,LOOKUP($A$3,Models!$D$7:$D$9,Models!$F$60:$F$62),IF(AND($U188&gt;=1,$U188&lt;=4),LOOKUP($A$3,Models!$D$7:$D$9,Models!$G$60:$G$62),IF(AND($U188&gt;=5,$U188&lt;=7),LOOKUP($A$3,Models!$D$7:$D$9,Models!$H$60:$H$62), IF($U188 &gt; 7,LOOKUP($A$3,Models!$D$7:$D$9,Models!$I$60:$I$62), 0)))), 0)</f>
        <v>0</v>
      </c>
    </row>
    <row r="189" spans="16:34">
      <c r="P189" s="6" t="e">
        <f ca="1">IF(LOOKUP(Beds!A222, Models!$A$4:$A$105, Models!$B$4:$B$105) = "QUEBEC 2", " ", IF(LOOKUP(Beds!A222, Models!$A$4:$A$105, Models!$B$4:$B$105) = "QUEBEC", " ", IF(Beds!B222 = 0, 0, YEAR(NOW())-IF(VALUE(LEFT(Beds!B222,2))&gt;80,CONCATENATE(19,LEFT(Beds!B222,2)),CONCATENATE(20,LEFT(Beds!B222,2))))))</f>
        <v>#N/A</v>
      </c>
      <c r="S189" s="7" t="str">
        <f>LEFT(Beds!A220,4)</f>
        <v/>
      </c>
      <c r="T189" t="str">
        <f>IF(S189 = "", " ", LOOKUP(S189,Models!$A$4:$A$99,Models!$B$4:$B$99))</f>
        <v xml:space="preserve"> </v>
      </c>
      <c r="U189" t="str">
        <f>Beds!C220</f>
        <v/>
      </c>
      <c r="W189">
        <f t="shared" si="2"/>
        <v>0</v>
      </c>
      <c r="X189" s="14">
        <f>IF($T189=Models!$E$6,IF($U189&lt;1,LOOKUP($A$3,Models!$D$7:$D$9,Models!$F$7:$F$9),IF(AND($U189&gt;=1,$U189&lt;=3),LOOKUP($A$3,Models!$D$7:$D$9,Models!$G$7:$G$9),IF(AND($U189&gt;=4,$U189&lt;=6),LOOKUP($A$3,Models!$D$7:$D$9,Models!$H$7:$H$9), IF(AND($U189&gt;=7,$U189&lt;=10),LOOKUP($A$3,Models!$D$7:$D$9,Models!$I$7:$I$9), IF($U189 &gt; 10,LOOKUP($A$3,Models!$D$7:$D$9,Models!$J$7:$J$9), 0))))), 0)</f>
        <v>0</v>
      </c>
      <c r="Y189" s="14">
        <f>IF($T189=Models!$E$11,IF($U189&lt;1,LOOKUP($A$3,Models!$D$7:$D$9,Models!$F$12:$F$14),IF(AND($U189&gt;=1,$U189&lt;=3),LOOKUP($A$3,Models!$D$7:$D$9,Models!$G$12:$G$14),IF(AND($U189&gt;=4,$U189&lt;=6),LOOKUP($A$3,Models!$D$7:$D$9,Models!$H$12:$H$14), IF(AND($U189&gt;=7,$U189&lt;=10),LOOKUP($A$3,Models!$D$7:$D$9,Models!$I$12:$I$14), IF($U189 &gt; 10,LOOKUP($A$3,Models!$D$7:$D$9,Models!$J$12:$J$14), 0))))), 0)</f>
        <v>0</v>
      </c>
      <c r="Z189" s="14">
        <f>IF($T189=Models!$E$16,IF($U189&lt;1,LOOKUP($A$3,Models!$D$7:$D$9,Models!$F$17:$F$19),IF(AND($U189&gt;=1,$U189&lt;=3),LOOKUP($A$3,Models!$D$7:$D$9,Models!$G$17:$G$19),IF(AND($U189&gt;=4,$U189&lt;=6),LOOKUP($A$3,Models!$D$7:$D$9,Models!$H$17:$H$19), IF(AND($U189&gt;=7,$U189&lt;=10),LOOKUP($A$3,Models!$D$7:$D$9,Models!$I$17:$I$19), IF($U189 &gt; 10,LOOKUP($A$3,Models!$D$7:$D$9,Models!$J$17:$J$19), 0))))), 0)</f>
        <v>0</v>
      </c>
      <c r="AA189" s="14">
        <f>IF($T189=Models!$E$21,IF($U189&lt;1,LOOKUP($A$3,Models!$D$7:$D$9,Models!$F$22:$F$24),IF(AND($U189&gt;=1,$U189&lt;=3),LOOKUP($A$3,Models!$D$7:$D$9,Models!$G$22:$G$24),IF(AND($U189&gt;=4,$U189&lt;=6),LOOKUP($A$3,Models!$D$7:$D$9,Models!$H$22:$H$24), IF(AND($U189&gt;=7,$U189&lt;=10),LOOKUP($A$3,Models!$D$7:$D$9,Models!$I$22:$I$24), IF($U189 &gt; 10,LOOKUP($A$3,Models!$D$7:$D$9,Models!$J$22:$J$24), 0))))), 0)</f>
        <v>0</v>
      </c>
      <c r="AB189" s="14">
        <f>IF($T189=Models!$E$26,IF($U189&lt;1,LOOKUP($A$3,Models!$D$7:$D$9,Models!$F$27:$F$29),IF(AND($U189&gt;=1,$U189&lt;=3),LOOKUP($A$3,Models!$D$7:$D$9,Models!$G$27:$G$29),IF(AND($U189&gt;=4,$U189&lt;=6),LOOKUP($A$3,Models!$D$7:$D$9,Models!$H$27:$H$29), IF(AND($U189&gt;=7,$U189&lt;=10),LOOKUP($A$3,Models!$D$7:$D$9,Models!$I$27:$I$29), IF($U189 &gt; 10,LOOKUP($A$3,Models!$D$7:$D$9,Models!$J$27:$J$29), 0))))), 0)</f>
        <v>0</v>
      </c>
      <c r="AC189" s="14">
        <f>IF($T189=Models!$E$31,IF($U189&lt;1,LOOKUP($A$3,Models!$D$7:$D$9,Models!$F$32:$F$34),IF(AND($U189&gt;=1,$U189&lt;=3),LOOKUP($A$3,Models!$D$7:$D$9,Models!$G$32:$G$34),IF(AND($U189&gt;=4,$U189&lt;=6),LOOKUP($A$3,Models!$D$7:$D$9,Models!$H$32:$H$34), IF(AND($U189&gt;=7,$U189&lt;=10),LOOKUP($A$3,Models!$D$7:$D$9,Models!$I$32:$I$34), IF($U189 &gt; 10,LOOKUP($A$3,Models!$D$7:$D$9,Models!$J$32:$J$34), 0))))), 0)</f>
        <v>0</v>
      </c>
      <c r="AD189" s="14">
        <f>IF($T189=Models!$E$39,IF($U189&lt;1,LOOKUP($A$3,Models!$D$7:$D$9,Models!$F$40:$F$42),IF(AND($U189&gt;=1,$U189&lt;=4),LOOKUP($A$3,Models!$D$7:$D$9,Models!$G$40:$G$42),IF(AND($U189&gt;=5,$U189&lt;=7),LOOKUP($A$3,Models!$D$7:$D$9,Models!$H$40:$H$42), IF($U189 &gt; 7,LOOKUP($A$3,Models!$D$7:$D$9,Models!$I$40:$I$42), 0)))), 0)</f>
        <v>0</v>
      </c>
      <c r="AE189" s="14">
        <f>IF($T189=Models!$E$44,IF($U189&lt;1,LOOKUP($A$3,Models!$D$7:$D$9,Models!$F$45:$F$47),IF(AND($U189&gt;=1,$U189&lt;=4),LOOKUP($A$3,Models!$D$7:$D$9,Models!$G$45:$G$47),IF(AND($U189&gt;=5,$U189&lt;=7),LOOKUP($A$3,Models!$D$7:$D$9,Models!$H$45:$H$47), IF($U189 &gt; 7,LOOKUP($A$3,Models!$D$7:$D$9,Models!$I$45:$I$47), 0)))), 0)</f>
        <v>0</v>
      </c>
      <c r="AF189" s="14">
        <f>IF($T189=Models!$E$49,IF($U189&lt;1,LOOKUP($A$3,Models!$D$7:$D$9,Models!$F$50:$F$52),IF(AND($U189&gt;=1,$U189&lt;=4),LOOKUP($A$3,Models!$D$7:$D$9,Models!$G$50:$G$52),IF(AND($U189&gt;=5,$U189&lt;=7),LOOKUP($A$3,Models!$D$7:$D$9,Models!$H$50:$H$52), IF($U189 &gt; 7,LOOKUP($A$3,Models!$D$7:$D$9,Models!$I$50:$I$52), 0)))), 0)</f>
        <v>0</v>
      </c>
      <c r="AG189" s="14">
        <f>IF($T189=Models!$E$54,IF($U189&lt;1,LOOKUP($A$3,Models!$D$7:$D$9,Models!$F$55:$F$57),IF(AND($U189&gt;=1,$U189&lt;=4),LOOKUP($A$3,Models!$D$7:$D$9,Models!$G$55:$G$57),IF(AND($U189&gt;=5,$U189&lt;=7),LOOKUP($A$3,Models!$D$7:$D$9,Models!$H$55:$H$57), IF($U189 &gt; 7,LOOKUP($A$3,Models!$D$7:$D$9,Models!$I$55:$I$57), 0)))), 0)</f>
        <v>0</v>
      </c>
      <c r="AH189" s="14">
        <f>IF($T189=Models!$E$59,IF($U189&lt;1,LOOKUP($A$3,Models!$D$7:$D$9,Models!$F$60:$F$62),IF(AND($U189&gt;=1,$U189&lt;=4),LOOKUP($A$3,Models!$D$7:$D$9,Models!$G$60:$G$62),IF(AND($U189&gt;=5,$U189&lt;=7),LOOKUP($A$3,Models!$D$7:$D$9,Models!$H$60:$H$62), IF($U189 &gt; 7,LOOKUP($A$3,Models!$D$7:$D$9,Models!$I$60:$I$62), 0)))), 0)</f>
        <v>0</v>
      </c>
    </row>
    <row r="190" spans="16:34">
      <c r="P190" s="6" t="e">
        <f ca="1">IF(LOOKUP(Beds!A223, Models!$A$4:$A$105, Models!$B$4:$B$105) = "QUEBEC 2", " ", IF(LOOKUP(Beds!A223, Models!$A$4:$A$105, Models!$B$4:$B$105) = "QUEBEC", " ", IF(Beds!B223 = 0, 0, YEAR(NOW())-IF(VALUE(LEFT(Beds!B223,2))&gt;80,CONCATENATE(19,LEFT(Beds!B223,2)),CONCATENATE(20,LEFT(Beds!B223,2))))))</f>
        <v>#N/A</v>
      </c>
      <c r="S190" s="7" t="str">
        <f>LEFT(Beds!A221,4)</f>
        <v/>
      </c>
      <c r="T190" t="str">
        <f>IF(S190 = "", " ", LOOKUP(S190,Models!$A$4:$A$99,Models!$B$4:$B$99))</f>
        <v xml:space="preserve"> </v>
      </c>
      <c r="U190" t="str">
        <f>Beds!C221</f>
        <v/>
      </c>
      <c r="W190">
        <f t="shared" si="2"/>
        <v>0</v>
      </c>
      <c r="X190" s="14">
        <f>IF($T190=Models!$E$6,IF($U190&lt;1,LOOKUP($A$3,Models!$D$7:$D$9,Models!$F$7:$F$9),IF(AND($U190&gt;=1,$U190&lt;=3),LOOKUP($A$3,Models!$D$7:$D$9,Models!$G$7:$G$9),IF(AND($U190&gt;=4,$U190&lt;=6),LOOKUP($A$3,Models!$D$7:$D$9,Models!$H$7:$H$9), IF(AND($U190&gt;=7,$U190&lt;=10),LOOKUP($A$3,Models!$D$7:$D$9,Models!$I$7:$I$9), IF($U190 &gt; 10,LOOKUP($A$3,Models!$D$7:$D$9,Models!$J$7:$J$9), 0))))), 0)</f>
        <v>0</v>
      </c>
      <c r="Y190" s="14">
        <f>IF($T190=Models!$E$11,IF($U190&lt;1,LOOKUP($A$3,Models!$D$7:$D$9,Models!$F$12:$F$14),IF(AND($U190&gt;=1,$U190&lt;=3),LOOKUP($A$3,Models!$D$7:$D$9,Models!$G$12:$G$14),IF(AND($U190&gt;=4,$U190&lt;=6),LOOKUP($A$3,Models!$D$7:$D$9,Models!$H$12:$H$14), IF(AND($U190&gt;=7,$U190&lt;=10),LOOKUP($A$3,Models!$D$7:$D$9,Models!$I$12:$I$14), IF($U190 &gt; 10,LOOKUP($A$3,Models!$D$7:$D$9,Models!$J$12:$J$14), 0))))), 0)</f>
        <v>0</v>
      </c>
      <c r="Z190" s="14">
        <f>IF($T190=Models!$E$16,IF($U190&lt;1,LOOKUP($A$3,Models!$D$7:$D$9,Models!$F$17:$F$19),IF(AND($U190&gt;=1,$U190&lt;=3),LOOKUP($A$3,Models!$D$7:$D$9,Models!$G$17:$G$19),IF(AND($U190&gt;=4,$U190&lt;=6),LOOKUP($A$3,Models!$D$7:$D$9,Models!$H$17:$H$19), IF(AND($U190&gt;=7,$U190&lt;=10),LOOKUP($A$3,Models!$D$7:$D$9,Models!$I$17:$I$19), IF($U190 &gt; 10,LOOKUP($A$3,Models!$D$7:$D$9,Models!$J$17:$J$19), 0))))), 0)</f>
        <v>0</v>
      </c>
      <c r="AA190" s="14">
        <f>IF($T190=Models!$E$21,IF($U190&lt;1,LOOKUP($A$3,Models!$D$7:$D$9,Models!$F$22:$F$24),IF(AND($U190&gt;=1,$U190&lt;=3),LOOKUP($A$3,Models!$D$7:$D$9,Models!$G$22:$G$24),IF(AND($U190&gt;=4,$U190&lt;=6),LOOKUP($A$3,Models!$D$7:$D$9,Models!$H$22:$H$24), IF(AND($U190&gt;=7,$U190&lt;=10),LOOKUP($A$3,Models!$D$7:$D$9,Models!$I$22:$I$24), IF($U190 &gt; 10,LOOKUP($A$3,Models!$D$7:$D$9,Models!$J$22:$J$24), 0))))), 0)</f>
        <v>0</v>
      </c>
      <c r="AB190" s="14">
        <f>IF($T190=Models!$E$26,IF($U190&lt;1,LOOKUP($A$3,Models!$D$7:$D$9,Models!$F$27:$F$29),IF(AND($U190&gt;=1,$U190&lt;=3),LOOKUP($A$3,Models!$D$7:$D$9,Models!$G$27:$G$29),IF(AND($U190&gt;=4,$U190&lt;=6),LOOKUP($A$3,Models!$D$7:$D$9,Models!$H$27:$H$29), IF(AND($U190&gt;=7,$U190&lt;=10),LOOKUP($A$3,Models!$D$7:$D$9,Models!$I$27:$I$29), IF($U190 &gt; 10,LOOKUP($A$3,Models!$D$7:$D$9,Models!$J$27:$J$29), 0))))), 0)</f>
        <v>0</v>
      </c>
      <c r="AC190" s="14">
        <f>IF($T190=Models!$E$31,IF($U190&lt;1,LOOKUP($A$3,Models!$D$7:$D$9,Models!$F$32:$F$34),IF(AND($U190&gt;=1,$U190&lt;=3),LOOKUP($A$3,Models!$D$7:$D$9,Models!$G$32:$G$34),IF(AND($U190&gt;=4,$U190&lt;=6),LOOKUP($A$3,Models!$D$7:$D$9,Models!$H$32:$H$34), IF(AND($U190&gt;=7,$U190&lt;=10),LOOKUP($A$3,Models!$D$7:$D$9,Models!$I$32:$I$34), IF($U190 &gt; 10,LOOKUP($A$3,Models!$D$7:$D$9,Models!$J$32:$J$34), 0))))), 0)</f>
        <v>0</v>
      </c>
      <c r="AD190" s="14">
        <f>IF($T190=Models!$E$39,IF($U190&lt;1,LOOKUP($A$3,Models!$D$7:$D$9,Models!$F$40:$F$42),IF(AND($U190&gt;=1,$U190&lt;=4),LOOKUP($A$3,Models!$D$7:$D$9,Models!$G$40:$G$42),IF(AND($U190&gt;=5,$U190&lt;=7),LOOKUP($A$3,Models!$D$7:$D$9,Models!$H$40:$H$42), IF($U190 &gt; 7,LOOKUP($A$3,Models!$D$7:$D$9,Models!$I$40:$I$42), 0)))), 0)</f>
        <v>0</v>
      </c>
      <c r="AE190" s="14">
        <f>IF($T190=Models!$E$44,IF($U190&lt;1,LOOKUP($A$3,Models!$D$7:$D$9,Models!$F$45:$F$47),IF(AND($U190&gt;=1,$U190&lt;=4),LOOKUP($A$3,Models!$D$7:$D$9,Models!$G$45:$G$47),IF(AND($U190&gt;=5,$U190&lt;=7),LOOKUP($A$3,Models!$D$7:$D$9,Models!$H$45:$H$47), IF($U190 &gt; 7,LOOKUP($A$3,Models!$D$7:$D$9,Models!$I$45:$I$47), 0)))), 0)</f>
        <v>0</v>
      </c>
      <c r="AF190" s="14">
        <f>IF($T190=Models!$E$49,IF($U190&lt;1,LOOKUP($A$3,Models!$D$7:$D$9,Models!$F$50:$F$52),IF(AND($U190&gt;=1,$U190&lt;=4),LOOKUP($A$3,Models!$D$7:$D$9,Models!$G$50:$G$52),IF(AND($U190&gt;=5,$U190&lt;=7),LOOKUP($A$3,Models!$D$7:$D$9,Models!$H$50:$H$52), IF($U190 &gt; 7,LOOKUP($A$3,Models!$D$7:$D$9,Models!$I$50:$I$52), 0)))), 0)</f>
        <v>0</v>
      </c>
      <c r="AG190" s="14">
        <f>IF($T190=Models!$E$54,IF($U190&lt;1,LOOKUP($A$3,Models!$D$7:$D$9,Models!$F$55:$F$57),IF(AND($U190&gt;=1,$U190&lt;=4),LOOKUP($A$3,Models!$D$7:$D$9,Models!$G$55:$G$57),IF(AND($U190&gt;=5,$U190&lt;=7),LOOKUP($A$3,Models!$D$7:$D$9,Models!$H$55:$H$57), IF($U190 &gt; 7,LOOKUP($A$3,Models!$D$7:$D$9,Models!$I$55:$I$57), 0)))), 0)</f>
        <v>0</v>
      </c>
      <c r="AH190" s="14">
        <f>IF($T190=Models!$E$59,IF($U190&lt;1,LOOKUP($A$3,Models!$D$7:$D$9,Models!$F$60:$F$62),IF(AND($U190&gt;=1,$U190&lt;=4),LOOKUP($A$3,Models!$D$7:$D$9,Models!$G$60:$G$62),IF(AND($U190&gt;=5,$U190&lt;=7),LOOKUP($A$3,Models!$D$7:$D$9,Models!$H$60:$H$62), IF($U190 &gt; 7,LOOKUP($A$3,Models!$D$7:$D$9,Models!$I$60:$I$62), 0)))), 0)</f>
        <v>0</v>
      </c>
    </row>
    <row r="191" spans="16:34">
      <c r="P191" s="6" t="e">
        <f ca="1">IF(LOOKUP(Beds!A224, Models!$A$4:$A$105, Models!$B$4:$B$105) = "QUEBEC 2", " ", IF(LOOKUP(Beds!A224, Models!$A$4:$A$105, Models!$B$4:$B$105) = "QUEBEC", " ", IF(Beds!B224 = 0, 0, YEAR(NOW())-IF(VALUE(LEFT(Beds!B224,2))&gt;80,CONCATENATE(19,LEFT(Beds!B224,2)),CONCATENATE(20,LEFT(Beds!B224,2))))))</f>
        <v>#N/A</v>
      </c>
      <c r="S191" s="7" t="str">
        <f>LEFT(Beds!A222,4)</f>
        <v/>
      </c>
      <c r="T191" t="str">
        <f>IF(S191 = "", " ", LOOKUP(S191,Models!$A$4:$A$99,Models!$B$4:$B$99))</f>
        <v xml:space="preserve"> </v>
      </c>
      <c r="U191" t="str">
        <f>Beds!C222</f>
        <v/>
      </c>
      <c r="W191">
        <f t="shared" si="2"/>
        <v>0</v>
      </c>
      <c r="X191" s="14">
        <f>IF($T191=Models!$E$6,IF($U191&lt;1,LOOKUP($A$3,Models!$D$7:$D$9,Models!$F$7:$F$9),IF(AND($U191&gt;=1,$U191&lt;=3),LOOKUP($A$3,Models!$D$7:$D$9,Models!$G$7:$G$9),IF(AND($U191&gt;=4,$U191&lt;=6),LOOKUP($A$3,Models!$D$7:$D$9,Models!$H$7:$H$9), IF(AND($U191&gt;=7,$U191&lt;=10),LOOKUP($A$3,Models!$D$7:$D$9,Models!$I$7:$I$9), IF($U191 &gt; 10,LOOKUP($A$3,Models!$D$7:$D$9,Models!$J$7:$J$9), 0))))), 0)</f>
        <v>0</v>
      </c>
      <c r="Y191" s="14">
        <f>IF($T191=Models!$E$11,IF($U191&lt;1,LOOKUP($A$3,Models!$D$7:$D$9,Models!$F$12:$F$14),IF(AND($U191&gt;=1,$U191&lt;=3),LOOKUP($A$3,Models!$D$7:$D$9,Models!$G$12:$G$14),IF(AND($U191&gt;=4,$U191&lt;=6),LOOKUP($A$3,Models!$D$7:$D$9,Models!$H$12:$H$14), IF(AND($U191&gt;=7,$U191&lt;=10),LOOKUP($A$3,Models!$D$7:$D$9,Models!$I$12:$I$14), IF($U191 &gt; 10,LOOKUP($A$3,Models!$D$7:$D$9,Models!$J$12:$J$14), 0))))), 0)</f>
        <v>0</v>
      </c>
      <c r="Z191" s="14">
        <f>IF($T191=Models!$E$16,IF($U191&lt;1,LOOKUP($A$3,Models!$D$7:$D$9,Models!$F$17:$F$19),IF(AND($U191&gt;=1,$U191&lt;=3),LOOKUP($A$3,Models!$D$7:$D$9,Models!$G$17:$G$19),IF(AND($U191&gt;=4,$U191&lt;=6),LOOKUP($A$3,Models!$D$7:$D$9,Models!$H$17:$H$19), IF(AND($U191&gt;=7,$U191&lt;=10),LOOKUP($A$3,Models!$D$7:$D$9,Models!$I$17:$I$19), IF($U191 &gt; 10,LOOKUP($A$3,Models!$D$7:$D$9,Models!$J$17:$J$19), 0))))), 0)</f>
        <v>0</v>
      </c>
      <c r="AA191" s="14">
        <f>IF($T191=Models!$E$21,IF($U191&lt;1,LOOKUP($A$3,Models!$D$7:$D$9,Models!$F$22:$F$24),IF(AND($U191&gt;=1,$U191&lt;=3),LOOKUP($A$3,Models!$D$7:$D$9,Models!$G$22:$G$24),IF(AND($U191&gt;=4,$U191&lt;=6),LOOKUP($A$3,Models!$D$7:$D$9,Models!$H$22:$H$24), IF(AND($U191&gt;=7,$U191&lt;=10),LOOKUP($A$3,Models!$D$7:$D$9,Models!$I$22:$I$24), IF($U191 &gt; 10,LOOKUP($A$3,Models!$D$7:$D$9,Models!$J$22:$J$24), 0))))), 0)</f>
        <v>0</v>
      </c>
      <c r="AB191" s="14">
        <f>IF($T191=Models!$E$26,IF($U191&lt;1,LOOKUP($A$3,Models!$D$7:$D$9,Models!$F$27:$F$29),IF(AND($U191&gt;=1,$U191&lt;=3),LOOKUP($A$3,Models!$D$7:$D$9,Models!$G$27:$G$29),IF(AND($U191&gt;=4,$U191&lt;=6),LOOKUP($A$3,Models!$D$7:$D$9,Models!$H$27:$H$29), IF(AND($U191&gt;=7,$U191&lt;=10),LOOKUP($A$3,Models!$D$7:$D$9,Models!$I$27:$I$29), IF($U191 &gt; 10,LOOKUP($A$3,Models!$D$7:$D$9,Models!$J$27:$J$29), 0))))), 0)</f>
        <v>0</v>
      </c>
      <c r="AC191" s="14">
        <f>IF($T191=Models!$E$31,IF($U191&lt;1,LOOKUP($A$3,Models!$D$7:$D$9,Models!$F$32:$F$34),IF(AND($U191&gt;=1,$U191&lt;=3),LOOKUP($A$3,Models!$D$7:$D$9,Models!$G$32:$G$34),IF(AND($U191&gt;=4,$U191&lt;=6),LOOKUP($A$3,Models!$D$7:$D$9,Models!$H$32:$H$34), IF(AND($U191&gt;=7,$U191&lt;=10),LOOKUP($A$3,Models!$D$7:$D$9,Models!$I$32:$I$34), IF($U191 &gt; 10,LOOKUP($A$3,Models!$D$7:$D$9,Models!$J$32:$J$34), 0))))), 0)</f>
        <v>0</v>
      </c>
      <c r="AD191" s="14">
        <f>IF($T191=Models!$E$39,IF($U191&lt;1,LOOKUP($A$3,Models!$D$7:$D$9,Models!$F$40:$F$42),IF(AND($U191&gt;=1,$U191&lt;=4),LOOKUP($A$3,Models!$D$7:$D$9,Models!$G$40:$G$42),IF(AND($U191&gt;=5,$U191&lt;=7),LOOKUP($A$3,Models!$D$7:$D$9,Models!$H$40:$H$42), IF($U191 &gt; 7,LOOKUP($A$3,Models!$D$7:$D$9,Models!$I$40:$I$42), 0)))), 0)</f>
        <v>0</v>
      </c>
      <c r="AE191" s="14">
        <f>IF($T191=Models!$E$44,IF($U191&lt;1,LOOKUP($A$3,Models!$D$7:$D$9,Models!$F$45:$F$47),IF(AND($U191&gt;=1,$U191&lt;=4),LOOKUP($A$3,Models!$D$7:$D$9,Models!$G$45:$G$47),IF(AND($U191&gt;=5,$U191&lt;=7),LOOKUP($A$3,Models!$D$7:$D$9,Models!$H$45:$H$47), IF($U191 &gt; 7,LOOKUP($A$3,Models!$D$7:$D$9,Models!$I$45:$I$47), 0)))), 0)</f>
        <v>0</v>
      </c>
      <c r="AF191" s="14">
        <f>IF($T191=Models!$E$49,IF($U191&lt;1,LOOKUP($A$3,Models!$D$7:$D$9,Models!$F$50:$F$52),IF(AND($U191&gt;=1,$U191&lt;=4),LOOKUP($A$3,Models!$D$7:$D$9,Models!$G$50:$G$52),IF(AND($U191&gt;=5,$U191&lt;=7),LOOKUP($A$3,Models!$D$7:$D$9,Models!$H$50:$H$52), IF($U191 &gt; 7,LOOKUP($A$3,Models!$D$7:$D$9,Models!$I$50:$I$52), 0)))), 0)</f>
        <v>0</v>
      </c>
      <c r="AG191" s="14">
        <f>IF($T191=Models!$E$54,IF($U191&lt;1,LOOKUP($A$3,Models!$D$7:$D$9,Models!$F$55:$F$57),IF(AND($U191&gt;=1,$U191&lt;=4),LOOKUP($A$3,Models!$D$7:$D$9,Models!$G$55:$G$57),IF(AND($U191&gt;=5,$U191&lt;=7),LOOKUP($A$3,Models!$D$7:$D$9,Models!$H$55:$H$57), IF($U191 &gt; 7,LOOKUP($A$3,Models!$D$7:$D$9,Models!$I$55:$I$57), 0)))), 0)</f>
        <v>0</v>
      </c>
      <c r="AH191" s="14">
        <f>IF($T191=Models!$E$59,IF($U191&lt;1,LOOKUP($A$3,Models!$D$7:$D$9,Models!$F$60:$F$62),IF(AND($U191&gt;=1,$U191&lt;=4),LOOKUP($A$3,Models!$D$7:$D$9,Models!$G$60:$G$62),IF(AND($U191&gt;=5,$U191&lt;=7),LOOKUP($A$3,Models!$D$7:$D$9,Models!$H$60:$H$62), IF($U191 &gt; 7,LOOKUP($A$3,Models!$D$7:$D$9,Models!$I$60:$I$62), 0)))), 0)</f>
        <v>0</v>
      </c>
    </row>
    <row r="192" spans="16:34">
      <c r="P192" s="6" t="e">
        <f ca="1">IF(LOOKUP(Beds!A225, Models!$A$4:$A$105, Models!$B$4:$B$105) = "QUEBEC 2", " ", IF(LOOKUP(Beds!A225, Models!$A$4:$A$105, Models!$B$4:$B$105) = "QUEBEC", " ", IF(Beds!B225 = 0, 0, YEAR(NOW())-IF(VALUE(LEFT(Beds!B225,2))&gt;80,CONCATENATE(19,LEFT(Beds!B225,2)),CONCATENATE(20,LEFT(Beds!B225,2))))))</f>
        <v>#N/A</v>
      </c>
      <c r="S192" s="7" t="str">
        <f>LEFT(Beds!A223,4)</f>
        <v/>
      </c>
      <c r="T192" t="str">
        <f>IF(S192 = "", " ", LOOKUP(S192,Models!$A$4:$A$99,Models!$B$4:$B$99))</f>
        <v xml:space="preserve"> </v>
      </c>
      <c r="U192" t="str">
        <f>Beds!C223</f>
        <v/>
      </c>
      <c r="W192">
        <f t="shared" si="2"/>
        <v>0</v>
      </c>
      <c r="X192" s="14">
        <f>IF($T192=Models!$E$6,IF($U192&lt;1,LOOKUP($A$3,Models!$D$7:$D$9,Models!$F$7:$F$9),IF(AND($U192&gt;=1,$U192&lt;=3),LOOKUP($A$3,Models!$D$7:$D$9,Models!$G$7:$G$9),IF(AND($U192&gt;=4,$U192&lt;=6),LOOKUP($A$3,Models!$D$7:$D$9,Models!$H$7:$H$9), IF(AND($U192&gt;=7,$U192&lt;=10),LOOKUP($A$3,Models!$D$7:$D$9,Models!$I$7:$I$9), IF($U192 &gt; 10,LOOKUP($A$3,Models!$D$7:$D$9,Models!$J$7:$J$9), 0))))), 0)</f>
        <v>0</v>
      </c>
      <c r="Y192" s="14">
        <f>IF($T192=Models!$E$11,IF($U192&lt;1,LOOKUP($A$3,Models!$D$7:$D$9,Models!$F$12:$F$14),IF(AND($U192&gt;=1,$U192&lt;=3),LOOKUP($A$3,Models!$D$7:$D$9,Models!$G$12:$G$14),IF(AND($U192&gt;=4,$U192&lt;=6),LOOKUP($A$3,Models!$D$7:$D$9,Models!$H$12:$H$14), IF(AND($U192&gt;=7,$U192&lt;=10),LOOKUP($A$3,Models!$D$7:$D$9,Models!$I$12:$I$14), IF($U192 &gt; 10,LOOKUP($A$3,Models!$D$7:$D$9,Models!$J$12:$J$14), 0))))), 0)</f>
        <v>0</v>
      </c>
      <c r="Z192" s="14">
        <f>IF($T192=Models!$E$16,IF($U192&lt;1,LOOKUP($A$3,Models!$D$7:$D$9,Models!$F$17:$F$19),IF(AND($U192&gt;=1,$U192&lt;=3),LOOKUP($A$3,Models!$D$7:$D$9,Models!$G$17:$G$19),IF(AND($U192&gt;=4,$U192&lt;=6),LOOKUP($A$3,Models!$D$7:$D$9,Models!$H$17:$H$19), IF(AND($U192&gt;=7,$U192&lt;=10),LOOKUP($A$3,Models!$D$7:$D$9,Models!$I$17:$I$19), IF($U192 &gt; 10,LOOKUP($A$3,Models!$D$7:$D$9,Models!$J$17:$J$19), 0))))), 0)</f>
        <v>0</v>
      </c>
      <c r="AA192" s="14">
        <f>IF($T192=Models!$E$21,IF($U192&lt;1,LOOKUP($A$3,Models!$D$7:$D$9,Models!$F$22:$F$24),IF(AND($U192&gt;=1,$U192&lt;=3),LOOKUP($A$3,Models!$D$7:$D$9,Models!$G$22:$G$24),IF(AND($U192&gt;=4,$U192&lt;=6),LOOKUP($A$3,Models!$D$7:$D$9,Models!$H$22:$H$24), IF(AND($U192&gt;=7,$U192&lt;=10),LOOKUP($A$3,Models!$D$7:$D$9,Models!$I$22:$I$24), IF($U192 &gt; 10,LOOKUP($A$3,Models!$D$7:$D$9,Models!$J$22:$J$24), 0))))), 0)</f>
        <v>0</v>
      </c>
      <c r="AB192" s="14">
        <f>IF($T192=Models!$E$26,IF($U192&lt;1,LOOKUP($A$3,Models!$D$7:$D$9,Models!$F$27:$F$29),IF(AND($U192&gt;=1,$U192&lt;=3),LOOKUP($A$3,Models!$D$7:$D$9,Models!$G$27:$G$29),IF(AND($U192&gt;=4,$U192&lt;=6),LOOKUP($A$3,Models!$D$7:$D$9,Models!$H$27:$H$29), IF(AND($U192&gt;=7,$U192&lt;=10),LOOKUP($A$3,Models!$D$7:$D$9,Models!$I$27:$I$29), IF($U192 &gt; 10,LOOKUP($A$3,Models!$D$7:$D$9,Models!$J$27:$J$29), 0))))), 0)</f>
        <v>0</v>
      </c>
      <c r="AC192" s="14">
        <f>IF($T192=Models!$E$31,IF($U192&lt;1,LOOKUP($A$3,Models!$D$7:$D$9,Models!$F$32:$F$34),IF(AND($U192&gt;=1,$U192&lt;=3),LOOKUP($A$3,Models!$D$7:$D$9,Models!$G$32:$G$34),IF(AND($U192&gt;=4,$U192&lt;=6),LOOKUP($A$3,Models!$D$7:$D$9,Models!$H$32:$H$34), IF(AND($U192&gt;=7,$U192&lt;=10),LOOKUP($A$3,Models!$D$7:$D$9,Models!$I$32:$I$34), IF($U192 &gt; 10,LOOKUP($A$3,Models!$D$7:$D$9,Models!$J$32:$J$34), 0))))), 0)</f>
        <v>0</v>
      </c>
      <c r="AD192" s="14">
        <f>IF($T192=Models!$E$39,IF($U192&lt;1,LOOKUP($A$3,Models!$D$7:$D$9,Models!$F$40:$F$42),IF(AND($U192&gt;=1,$U192&lt;=4),LOOKUP($A$3,Models!$D$7:$D$9,Models!$G$40:$G$42),IF(AND($U192&gt;=5,$U192&lt;=7),LOOKUP($A$3,Models!$D$7:$D$9,Models!$H$40:$H$42), IF($U192 &gt; 7,LOOKUP($A$3,Models!$D$7:$D$9,Models!$I$40:$I$42), 0)))), 0)</f>
        <v>0</v>
      </c>
      <c r="AE192" s="14">
        <f>IF($T192=Models!$E$44,IF($U192&lt;1,LOOKUP($A$3,Models!$D$7:$D$9,Models!$F$45:$F$47),IF(AND($U192&gt;=1,$U192&lt;=4),LOOKUP($A$3,Models!$D$7:$D$9,Models!$G$45:$G$47),IF(AND($U192&gt;=5,$U192&lt;=7),LOOKUP($A$3,Models!$D$7:$D$9,Models!$H$45:$H$47), IF($U192 &gt; 7,LOOKUP($A$3,Models!$D$7:$D$9,Models!$I$45:$I$47), 0)))), 0)</f>
        <v>0</v>
      </c>
      <c r="AF192" s="14">
        <f>IF($T192=Models!$E$49,IF($U192&lt;1,LOOKUP($A$3,Models!$D$7:$D$9,Models!$F$50:$F$52),IF(AND($U192&gt;=1,$U192&lt;=4),LOOKUP($A$3,Models!$D$7:$D$9,Models!$G$50:$G$52),IF(AND($U192&gt;=5,$U192&lt;=7),LOOKUP($A$3,Models!$D$7:$D$9,Models!$H$50:$H$52), IF($U192 &gt; 7,LOOKUP($A$3,Models!$D$7:$D$9,Models!$I$50:$I$52), 0)))), 0)</f>
        <v>0</v>
      </c>
      <c r="AG192" s="14">
        <f>IF($T192=Models!$E$54,IF($U192&lt;1,LOOKUP($A$3,Models!$D$7:$D$9,Models!$F$55:$F$57),IF(AND($U192&gt;=1,$U192&lt;=4),LOOKUP($A$3,Models!$D$7:$D$9,Models!$G$55:$G$57),IF(AND($U192&gt;=5,$U192&lt;=7),LOOKUP($A$3,Models!$D$7:$D$9,Models!$H$55:$H$57), IF($U192 &gt; 7,LOOKUP($A$3,Models!$D$7:$D$9,Models!$I$55:$I$57), 0)))), 0)</f>
        <v>0</v>
      </c>
      <c r="AH192" s="14">
        <f>IF($T192=Models!$E$59,IF($U192&lt;1,LOOKUP($A$3,Models!$D$7:$D$9,Models!$F$60:$F$62),IF(AND($U192&gt;=1,$U192&lt;=4),LOOKUP($A$3,Models!$D$7:$D$9,Models!$G$60:$G$62),IF(AND($U192&gt;=5,$U192&lt;=7),LOOKUP($A$3,Models!$D$7:$D$9,Models!$H$60:$H$62), IF($U192 &gt; 7,LOOKUP($A$3,Models!$D$7:$D$9,Models!$I$60:$I$62), 0)))), 0)</f>
        <v>0</v>
      </c>
    </row>
    <row r="193" spans="16:34">
      <c r="P193" s="6" t="e">
        <f ca="1">IF(LOOKUP(Beds!A226, Models!$A$4:$A$105, Models!$B$4:$B$105) = "QUEBEC 2", " ", IF(LOOKUP(Beds!A226, Models!$A$4:$A$105, Models!$B$4:$B$105) = "QUEBEC", " ", IF(Beds!B226 = 0, 0, YEAR(NOW())-IF(VALUE(LEFT(Beds!B226,2))&gt;80,CONCATENATE(19,LEFT(Beds!B226,2)),CONCATENATE(20,LEFT(Beds!B226,2))))))</f>
        <v>#N/A</v>
      </c>
      <c r="S193" s="7" t="str">
        <f>LEFT(Beds!A224,4)</f>
        <v/>
      </c>
      <c r="T193" t="str">
        <f>IF(S193 = "", " ", LOOKUP(S193,Models!$A$4:$A$99,Models!$B$4:$B$99))</f>
        <v xml:space="preserve"> </v>
      </c>
      <c r="U193" t="str">
        <f>Beds!C224</f>
        <v/>
      </c>
      <c r="W193">
        <f t="shared" si="2"/>
        <v>0</v>
      </c>
      <c r="X193" s="14">
        <f>IF($T193=Models!$E$6,IF($U193&lt;1,LOOKUP($A$3,Models!$D$7:$D$9,Models!$F$7:$F$9),IF(AND($U193&gt;=1,$U193&lt;=3),LOOKUP($A$3,Models!$D$7:$D$9,Models!$G$7:$G$9),IF(AND($U193&gt;=4,$U193&lt;=6),LOOKUP($A$3,Models!$D$7:$D$9,Models!$H$7:$H$9), IF(AND($U193&gt;=7,$U193&lt;=10),LOOKUP($A$3,Models!$D$7:$D$9,Models!$I$7:$I$9), IF($U193 &gt; 10,LOOKUP($A$3,Models!$D$7:$D$9,Models!$J$7:$J$9), 0))))), 0)</f>
        <v>0</v>
      </c>
      <c r="Y193" s="14">
        <f>IF($T193=Models!$E$11,IF($U193&lt;1,LOOKUP($A$3,Models!$D$7:$D$9,Models!$F$12:$F$14),IF(AND($U193&gt;=1,$U193&lt;=3),LOOKUP($A$3,Models!$D$7:$D$9,Models!$G$12:$G$14),IF(AND($U193&gt;=4,$U193&lt;=6),LOOKUP($A$3,Models!$D$7:$D$9,Models!$H$12:$H$14), IF(AND($U193&gt;=7,$U193&lt;=10),LOOKUP($A$3,Models!$D$7:$D$9,Models!$I$12:$I$14), IF($U193 &gt; 10,LOOKUP($A$3,Models!$D$7:$D$9,Models!$J$12:$J$14), 0))))), 0)</f>
        <v>0</v>
      </c>
      <c r="Z193" s="14">
        <f>IF($T193=Models!$E$16,IF($U193&lt;1,LOOKUP($A$3,Models!$D$7:$D$9,Models!$F$17:$F$19),IF(AND($U193&gt;=1,$U193&lt;=3),LOOKUP($A$3,Models!$D$7:$D$9,Models!$G$17:$G$19),IF(AND($U193&gt;=4,$U193&lt;=6),LOOKUP($A$3,Models!$D$7:$D$9,Models!$H$17:$H$19), IF(AND($U193&gt;=7,$U193&lt;=10),LOOKUP($A$3,Models!$D$7:$D$9,Models!$I$17:$I$19), IF($U193 &gt; 10,LOOKUP($A$3,Models!$D$7:$D$9,Models!$J$17:$J$19), 0))))), 0)</f>
        <v>0</v>
      </c>
      <c r="AA193" s="14">
        <f>IF($T193=Models!$E$21,IF($U193&lt;1,LOOKUP($A$3,Models!$D$7:$D$9,Models!$F$22:$F$24),IF(AND($U193&gt;=1,$U193&lt;=3),LOOKUP($A$3,Models!$D$7:$D$9,Models!$G$22:$G$24),IF(AND($U193&gt;=4,$U193&lt;=6),LOOKUP($A$3,Models!$D$7:$D$9,Models!$H$22:$H$24), IF(AND($U193&gt;=7,$U193&lt;=10),LOOKUP($A$3,Models!$D$7:$D$9,Models!$I$22:$I$24), IF($U193 &gt; 10,LOOKUP($A$3,Models!$D$7:$D$9,Models!$J$22:$J$24), 0))))), 0)</f>
        <v>0</v>
      </c>
      <c r="AB193" s="14">
        <f>IF($T193=Models!$E$26,IF($U193&lt;1,LOOKUP($A$3,Models!$D$7:$D$9,Models!$F$27:$F$29),IF(AND($U193&gt;=1,$U193&lt;=3),LOOKUP($A$3,Models!$D$7:$D$9,Models!$G$27:$G$29),IF(AND($U193&gt;=4,$U193&lt;=6),LOOKUP($A$3,Models!$D$7:$D$9,Models!$H$27:$H$29), IF(AND($U193&gt;=7,$U193&lt;=10),LOOKUP($A$3,Models!$D$7:$D$9,Models!$I$27:$I$29), IF($U193 &gt; 10,LOOKUP($A$3,Models!$D$7:$D$9,Models!$J$27:$J$29), 0))))), 0)</f>
        <v>0</v>
      </c>
      <c r="AC193" s="14">
        <f>IF($T193=Models!$E$31,IF($U193&lt;1,LOOKUP($A$3,Models!$D$7:$D$9,Models!$F$32:$F$34),IF(AND($U193&gt;=1,$U193&lt;=3),LOOKUP($A$3,Models!$D$7:$D$9,Models!$G$32:$G$34),IF(AND($U193&gt;=4,$U193&lt;=6),LOOKUP($A$3,Models!$D$7:$D$9,Models!$H$32:$H$34), IF(AND($U193&gt;=7,$U193&lt;=10),LOOKUP($A$3,Models!$D$7:$D$9,Models!$I$32:$I$34), IF($U193 &gt; 10,LOOKUP($A$3,Models!$D$7:$D$9,Models!$J$32:$J$34), 0))))), 0)</f>
        <v>0</v>
      </c>
      <c r="AD193" s="14">
        <f>IF($T193=Models!$E$39,IF($U193&lt;1,LOOKUP($A$3,Models!$D$7:$D$9,Models!$F$40:$F$42),IF(AND($U193&gt;=1,$U193&lt;=4),LOOKUP($A$3,Models!$D$7:$D$9,Models!$G$40:$G$42),IF(AND($U193&gt;=5,$U193&lt;=7),LOOKUP($A$3,Models!$D$7:$D$9,Models!$H$40:$H$42), IF($U193 &gt; 7,LOOKUP($A$3,Models!$D$7:$D$9,Models!$I$40:$I$42), 0)))), 0)</f>
        <v>0</v>
      </c>
      <c r="AE193" s="14">
        <f>IF($T193=Models!$E$44,IF($U193&lt;1,LOOKUP($A$3,Models!$D$7:$D$9,Models!$F$45:$F$47),IF(AND($U193&gt;=1,$U193&lt;=4),LOOKUP($A$3,Models!$D$7:$D$9,Models!$G$45:$G$47),IF(AND($U193&gt;=5,$U193&lt;=7),LOOKUP($A$3,Models!$D$7:$D$9,Models!$H$45:$H$47), IF($U193 &gt; 7,LOOKUP($A$3,Models!$D$7:$D$9,Models!$I$45:$I$47), 0)))), 0)</f>
        <v>0</v>
      </c>
      <c r="AF193" s="14">
        <f>IF($T193=Models!$E$49,IF($U193&lt;1,LOOKUP($A$3,Models!$D$7:$D$9,Models!$F$50:$F$52),IF(AND($U193&gt;=1,$U193&lt;=4),LOOKUP($A$3,Models!$D$7:$D$9,Models!$G$50:$G$52),IF(AND($U193&gt;=5,$U193&lt;=7),LOOKUP($A$3,Models!$D$7:$D$9,Models!$H$50:$H$52), IF($U193 &gt; 7,LOOKUP($A$3,Models!$D$7:$D$9,Models!$I$50:$I$52), 0)))), 0)</f>
        <v>0</v>
      </c>
      <c r="AG193" s="14">
        <f>IF($T193=Models!$E$54,IF($U193&lt;1,LOOKUP($A$3,Models!$D$7:$D$9,Models!$F$55:$F$57),IF(AND($U193&gt;=1,$U193&lt;=4),LOOKUP($A$3,Models!$D$7:$D$9,Models!$G$55:$G$57),IF(AND($U193&gt;=5,$U193&lt;=7),LOOKUP($A$3,Models!$D$7:$D$9,Models!$H$55:$H$57), IF($U193 &gt; 7,LOOKUP($A$3,Models!$D$7:$D$9,Models!$I$55:$I$57), 0)))), 0)</f>
        <v>0</v>
      </c>
      <c r="AH193" s="14">
        <f>IF($T193=Models!$E$59,IF($U193&lt;1,LOOKUP($A$3,Models!$D$7:$D$9,Models!$F$60:$F$62),IF(AND($U193&gt;=1,$U193&lt;=4),LOOKUP($A$3,Models!$D$7:$D$9,Models!$G$60:$G$62),IF(AND($U193&gt;=5,$U193&lt;=7),LOOKUP($A$3,Models!$D$7:$D$9,Models!$H$60:$H$62), IF($U193 &gt; 7,LOOKUP($A$3,Models!$D$7:$D$9,Models!$I$60:$I$62), 0)))), 0)</f>
        <v>0</v>
      </c>
    </row>
    <row r="194" spans="16:34">
      <c r="P194" s="6" t="e">
        <f ca="1">IF(LOOKUP(Beds!A227, Models!$A$4:$A$105, Models!$B$4:$B$105) = "QUEBEC 2", " ", IF(LOOKUP(Beds!A227, Models!$A$4:$A$105, Models!$B$4:$B$105) = "QUEBEC", " ", IF(Beds!B227 = 0, 0, YEAR(NOW())-IF(VALUE(LEFT(Beds!B227,2))&gt;80,CONCATENATE(19,LEFT(Beds!B227,2)),CONCATENATE(20,LEFT(Beds!B227,2))))))</f>
        <v>#N/A</v>
      </c>
      <c r="S194" s="7" t="str">
        <f>LEFT(Beds!A225,4)</f>
        <v/>
      </c>
      <c r="T194" t="str">
        <f>IF(S194 = "", " ", LOOKUP(S194,Models!$A$4:$A$99,Models!$B$4:$B$99))</f>
        <v xml:space="preserve"> </v>
      </c>
      <c r="U194" t="str">
        <f>Beds!C225</f>
        <v/>
      </c>
      <c r="W194">
        <f t="shared" si="2"/>
        <v>0</v>
      </c>
      <c r="X194" s="14">
        <f>IF($T194=Models!$E$6,IF($U194&lt;1,LOOKUP($A$3,Models!$D$7:$D$9,Models!$F$7:$F$9),IF(AND($U194&gt;=1,$U194&lt;=3),LOOKUP($A$3,Models!$D$7:$D$9,Models!$G$7:$G$9),IF(AND($U194&gt;=4,$U194&lt;=6),LOOKUP($A$3,Models!$D$7:$D$9,Models!$H$7:$H$9), IF(AND($U194&gt;=7,$U194&lt;=10),LOOKUP($A$3,Models!$D$7:$D$9,Models!$I$7:$I$9), IF($U194 &gt; 10,LOOKUP($A$3,Models!$D$7:$D$9,Models!$J$7:$J$9), 0))))), 0)</f>
        <v>0</v>
      </c>
      <c r="Y194" s="14">
        <f>IF($T194=Models!$E$11,IF($U194&lt;1,LOOKUP($A$3,Models!$D$7:$D$9,Models!$F$12:$F$14),IF(AND($U194&gt;=1,$U194&lt;=3),LOOKUP($A$3,Models!$D$7:$D$9,Models!$G$12:$G$14),IF(AND($U194&gt;=4,$U194&lt;=6),LOOKUP($A$3,Models!$D$7:$D$9,Models!$H$12:$H$14), IF(AND($U194&gt;=7,$U194&lt;=10),LOOKUP($A$3,Models!$D$7:$D$9,Models!$I$12:$I$14), IF($U194 &gt; 10,LOOKUP($A$3,Models!$D$7:$D$9,Models!$J$12:$J$14), 0))))), 0)</f>
        <v>0</v>
      </c>
      <c r="Z194" s="14">
        <f>IF($T194=Models!$E$16,IF($U194&lt;1,LOOKUP($A$3,Models!$D$7:$D$9,Models!$F$17:$F$19),IF(AND($U194&gt;=1,$U194&lt;=3),LOOKUP($A$3,Models!$D$7:$D$9,Models!$G$17:$G$19),IF(AND($U194&gt;=4,$U194&lt;=6),LOOKUP($A$3,Models!$D$7:$D$9,Models!$H$17:$H$19), IF(AND($U194&gt;=7,$U194&lt;=10),LOOKUP($A$3,Models!$D$7:$D$9,Models!$I$17:$I$19), IF($U194 &gt; 10,LOOKUP($A$3,Models!$D$7:$D$9,Models!$J$17:$J$19), 0))))), 0)</f>
        <v>0</v>
      </c>
      <c r="AA194" s="14">
        <f>IF($T194=Models!$E$21,IF($U194&lt;1,LOOKUP($A$3,Models!$D$7:$D$9,Models!$F$22:$F$24),IF(AND($U194&gt;=1,$U194&lt;=3),LOOKUP($A$3,Models!$D$7:$D$9,Models!$G$22:$G$24),IF(AND($U194&gt;=4,$U194&lt;=6),LOOKUP($A$3,Models!$D$7:$D$9,Models!$H$22:$H$24), IF(AND($U194&gt;=7,$U194&lt;=10),LOOKUP($A$3,Models!$D$7:$D$9,Models!$I$22:$I$24), IF($U194 &gt; 10,LOOKUP($A$3,Models!$D$7:$D$9,Models!$J$22:$J$24), 0))))), 0)</f>
        <v>0</v>
      </c>
      <c r="AB194" s="14">
        <f>IF($T194=Models!$E$26,IF($U194&lt;1,LOOKUP($A$3,Models!$D$7:$D$9,Models!$F$27:$F$29),IF(AND($U194&gt;=1,$U194&lt;=3),LOOKUP($A$3,Models!$D$7:$D$9,Models!$G$27:$G$29),IF(AND($U194&gt;=4,$U194&lt;=6),LOOKUP($A$3,Models!$D$7:$D$9,Models!$H$27:$H$29), IF(AND($U194&gt;=7,$U194&lt;=10),LOOKUP($A$3,Models!$D$7:$D$9,Models!$I$27:$I$29), IF($U194 &gt; 10,LOOKUP($A$3,Models!$D$7:$D$9,Models!$J$27:$J$29), 0))))), 0)</f>
        <v>0</v>
      </c>
      <c r="AC194" s="14">
        <f>IF($T194=Models!$E$31,IF($U194&lt;1,LOOKUP($A$3,Models!$D$7:$D$9,Models!$F$32:$F$34),IF(AND($U194&gt;=1,$U194&lt;=3),LOOKUP($A$3,Models!$D$7:$D$9,Models!$G$32:$G$34),IF(AND($U194&gt;=4,$U194&lt;=6),LOOKUP($A$3,Models!$D$7:$D$9,Models!$H$32:$H$34), IF(AND($U194&gt;=7,$U194&lt;=10),LOOKUP($A$3,Models!$D$7:$D$9,Models!$I$32:$I$34), IF($U194 &gt; 10,LOOKUP($A$3,Models!$D$7:$D$9,Models!$J$32:$J$34), 0))))), 0)</f>
        <v>0</v>
      </c>
      <c r="AD194" s="14">
        <f>IF($T194=Models!$E$39,IF($U194&lt;1,LOOKUP($A$3,Models!$D$7:$D$9,Models!$F$40:$F$42),IF(AND($U194&gt;=1,$U194&lt;=4),LOOKUP($A$3,Models!$D$7:$D$9,Models!$G$40:$G$42),IF(AND($U194&gt;=5,$U194&lt;=7),LOOKUP($A$3,Models!$D$7:$D$9,Models!$H$40:$H$42), IF($U194 &gt; 7,LOOKUP($A$3,Models!$D$7:$D$9,Models!$I$40:$I$42), 0)))), 0)</f>
        <v>0</v>
      </c>
      <c r="AE194" s="14">
        <f>IF($T194=Models!$E$44,IF($U194&lt;1,LOOKUP($A$3,Models!$D$7:$D$9,Models!$F$45:$F$47),IF(AND($U194&gt;=1,$U194&lt;=4),LOOKUP($A$3,Models!$D$7:$D$9,Models!$G$45:$G$47),IF(AND($U194&gt;=5,$U194&lt;=7),LOOKUP($A$3,Models!$D$7:$D$9,Models!$H$45:$H$47), IF($U194 &gt; 7,LOOKUP($A$3,Models!$D$7:$D$9,Models!$I$45:$I$47), 0)))), 0)</f>
        <v>0</v>
      </c>
      <c r="AF194" s="14">
        <f>IF($T194=Models!$E$49,IF($U194&lt;1,LOOKUP($A$3,Models!$D$7:$D$9,Models!$F$50:$F$52),IF(AND($U194&gt;=1,$U194&lt;=4),LOOKUP($A$3,Models!$D$7:$D$9,Models!$G$50:$G$52),IF(AND($U194&gt;=5,$U194&lt;=7),LOOKUP($A$3,Models!$D$7:$D$9,Models!$H$50:$H$52), IF($U194 &gt; 7,LOOKUP($A$3,Models!$D$7:$D$9,Models!$I$50:$I$52), 0)))), 0)</f>
        <v>0</v>
      </c>
      <c r="AG194" s="14">
        <f>IF($T194=Models!$E$54,IF($U194&lt;1,LOOKUP($A$3,Models!$D$7:$D$9,Models!$F$55:$F$57),IF(AND($U194&gt;=1,$U194&lt;=4),LOOKUP($A$3,Models!$D$7:$D$9,Models!$G$55:$G$57),IF(AND($U194&gt;=5,$U194&lt;=7),LOOKUP($A$3,Models!$D$7:$D$9,Models!$H$55:$H$57), IF($U194 &gt; 7,LOOKUP($A$3,Models!$D$7:$D$9,Models!$I$55:$I$57), 0)))), 0)</f>
        <v>0</v>
      </c>
      <c r="AH194" s="14">
        <f>IF($T194=Models!$E$59,IF($U194&lt;1,LOOKUP($A$3,Models!$D$7:$D$9,Models!$F$60:$F$62),IF(AND($U194&gt;=1,$U194&lt;=4),LOOKUP($A$3,Models!$D$7:$D$9,Models!$G$60:$G$62),IF(AND($U194&gt;=5,$U194&lt;=7),LOOKUP($A$3,Models!$D$7:$D$9,Models!$H$60:$H$62), IF($U194 &gt; 7,LOOKUP($A$3,Models!$D$7:$D$9,Models!$I$60:$I$62), 0)))), 0)</f>
        <v>0</v>
      </c>
    </row>
    <row r="195" spans="16:34">
      <c r="P195" s="6" t="e">
        <f ca="1">IF(LOOKUP(Beds!A228, Models!$A$4:$A$105, Models!$B$4:$B$105) = "QUEBEC 2", " ", IF(LOOKUP(Beds!A228, Models!$A$4:$A$105, Models!$B$4:$B$105) = "QUEBEC", " ", IF(Beds!B228 = 0, 0, YEAR(NOW())-IF(VALUE(LEFT(Beds!B228,2))&gt;80,CONCATENATE(19,LEFT(Beds!B228,2)),CONCATENATE(20,LEFT(Beds!B228,2))))))</f>
        <v>#N/A</v>
      </c>
      <c r="S195" s="7" t="str">
        <f>LEFT(Beds!A226,4)</f>
        <v/>
      </c>
      <c r="T195" t="str">
        <f>IF(S195 = "", " ", LOOKUP(S195,Models!$A$4:$A$99,Models!$B$4:$B$99))</f>
        <v xml:space="preserve"> </v>
      </c>
      <c r="U195" t="str">
        <f>Beds!C226</f>
        <v/>
      </c>
      <c r="W195">
        <f t="shared" si="2"/>
        <v>0</v>
      </c>
      <c r="X195" s="14">
        <f>IF($T195=Models!$E$6,IF($U195&lt;1,LOOKUP($A$3,Models!$D$7:$D$9,Models!$F$7:$F$9),IF(AND($U195&gt;=1,$U195&lt;=3),LOOKUP($A$3,Models!$D$7:$D$9,Models!$G$7:$G$9),IF(AND($U195&gt;=4,$U195&lt;=6),LOOKUP($A$3,Models!$D$7:$D$9,Models!$H$7:$H$9), IF(AND($U195&gt;=7,$U195&lt;=10),LOOKUP($A$3,Models!$D$7:$D$9,Models!$I$7:$I$9), IF($U195 &gt; 10,LOOKUP($A$3,Models!$D$7:$D$9,Models!$J$7:$J$9), 0))))), 0)</f>
        <v>0</v>
      </c>
      <c r="Y195" s="14">
        <f>IF($T195=Models!$E$11,IF($U195&lt;1,LOOKUP($A$3,Models!$D$7:$D$9,Models!$F$12:$F$14),IF(AND($U195&gt;=1,$U195&lt;=3),LOOKUP($A$3,Models!$D$7:$D$9,Models!$G$12:$G$14),IF(AND($U195&gt;=4,$U195&lt;=6),LOOKUP($A$3,Models!$D$7:$D$9,Models!$H$12:$H$14), IF(AND($U195&gt;=7,$U195&lt;=10),LOOKUP($A$3,Models!$D$7:$D$9,Models!$I$12:$I$14), IF($U195 &gt; 10,LOOKUP($A$3,Models!$D$7:$D$9,Models!$J$12:$J$14), 0))))), 0)</f>
        <v>0</v>
      </c>
      <c r="Z195" s="14">
        <f>IF($T195=Models!$E$16,IF($U195&lt;1,LOOKUP($A$3,Models!$D$7:$D$9,Models!$F$17:$F$19),IF(AND($U195&gt;=1,$U195&lt;=3),LOOKUP($A$3,Models!$D$7:$D$9,Models!$G$17:$G$19),IF(AND($U195&gt;=4,$U195&lt;=6),LOOKUP($A$3,Models!$D$7:$D$9,Models!$H$17:$H$19), IF(AND($U195&gt;=7,$U195&lt;=10),LOOKUP($A$3,Models!$D$7:$D$9,Models!$I$17:$I$19), IF($U195 &gt; 10,LOOKUP($A$3,Models!$D$7:$D$9,Models!$J$17:$J$19), 0))))), 0)</f>
        <v>0</v>
      </c>
      <c r="AA195" s="14">
        <f>IF($T195=Models!$E$21,IF($U195&lt;1,LOOKUP($A$3,Models!$D$7:$D$9,Models!$F$22:$F$24),IF(AND($U195&gt;=1,$U195&lt;=3),LOOKUP($A$3,Models!$D$7:$D$9,Models!$G$22:$G$24),IF(AND($U195&gt;=4,$U195&lt;=6),LOOKUP($A$3,Models!$D$7:$D$9,Models!$H$22:$H$24), IF(AND($U195&gt;=7,$U195&lt;=10),LOOKUP($A$3,Models!$D$7:$D$9,Models!$I$22:$I$24), IF($U195 &gt; 10,LOOKUP($A$3,Models!$D$7:$D$9,Models!$J$22:$J$24), 0))))), 0)</f>
        <v>0</v>
      </c>
      <c r="AB195" s="14">
        <f>IF($T195=Models!$E$26,IF($U195&lt;1,LOOKUP($A$3,Models!$D$7:$D$9,Models!$F$27:$F$29),IF(AND($U195&gt;=1,$U195&lt;=3),LOOKUP($A$3,Models!$D$7:$D$9,Models!$G$27:$G$29),IF(AND($U195&gt;=4,$U195&lt;=6),LOOKUP($A$3,Models!$D$7:$D$9,Models!$H$27:$H$29), IF(AND($U195&gt;=7,$U195&lt;=10),LOOKUP($A$3,Models!$D$7:$D$9,Models!$I$27:$I$29), IF($U195 &gt; 10,LOOKUP($A$3,Models!$D$7:$D$9,Models!$J$27:$J$29), 0))))), 0)</f>
        <v>0</v>
      </c>
      <c r="AC195" s="14">
        <f>IF($T195=Models!$E$31,IF($U195&lt;1,LOOKUP($A$3,Models!$D$7:$D$9,Models!$F$32:$F$34),IF(AND($U195&gt;=1,$U195&lt;=3),LOOKUP($A$3,Models!$D$7:$D$9,Models!$G$32:$G$34),IF(AND($U195&gt;=4,$U195&lt;=6),LOOKUP($A$3,Models!$D$7:$D$9,Models!$H$32:$H$34), IF(AND($U195&gt;=7,$U195&lt;=10),LOOKUP($A$3,Models!$D$7:$D$9,Models!$I$32:$I$34), IF($U195 &gt; 10,LOOKUP($A$3,Models!$D$7:$D$9,Models!$J$32:$J$34), 0))))), 0)</f>
        <v>0</v>
      </c>
      <c r="AD195" s="14">
        <f>IF($T195=Models!$E$39,IF($U195&lt;1,LOOKUP($A$3,Models!$D$7:$D$9,Models!$F$40:$F$42),IF(AND($U195&gt;=1,$U195&lt;=4),LOOKUP($A$3,Models!$D$7:$D$9,Models!$G$40:$G$42),IF(AND($U195&gt;=5,$U195&lt;=7),LOOKUP($A$3,Models!$D$7:$D$9,Models!$H$40:$H$42), IF($U195 &gt; 7,LOOKUP($A$3,Models!$D$7:$D$9,Models!$I$40:$I$42), 0)))), 0)</f>
        <v>0</v>
      </c>
      <c r="AE195" s="14">
        <f>IF($T195=Models!$E$44,IF($U195&lt;1,LOOKUP($A$3,Models!$D$7:$D$9,Models!$F$45:$F$47),IF(AND($U195&gt;=1,$U195&lt;=4),LOOKUP($A$3,Models!$D$7:$D$9,Models!$G$45:$G$47),IF(AND($U195&gt;=5,$U195&lt;=7),LOOKUP($A$3,Models!$D$7:$D$9,Models!$H$45:$H$47), IF($U195 &gt; 7,LOOKUP($A$3,Models!$D$7:$D$9,Models!$I$45:$I$47), 0)))), 0)</f>
        <v>0</v>
      </c>
      <c r="AF195" s="14">
        <f>IF($T195=Models!$E$49,IF($U195&lt;1,LOOKUP($A$3,Models!$D$7:$D$9,Models!$F$50:$F$52),IF(AND($U195&gt;=1,$U195&lt;=4),LOOKUP($A$3,Models!$D$7:$D$9,Models!$G$50:$G$52),IF(AND($U195&gt;=5,$U195&lt;=7),LOOKUP($A$3,Models!$D$7:$D$9,Models!$H$50:$H$52), IF($U195 &gt; 7,LOOKUP($A$3,Models!$D$7:$D$9,Models!$I$50:$I$52), 0)))), 0)</f>
        <v>0</v>
      </c>
      <c r="AG195" s="14">
        <f>IF($T195=Models!$E$54,IF($U195&lt;1,LOOKUP($A$3,Models!$D$7:$D$9,Models!$F$55:$F$57),IF(AND($U195&gt;=1,$U195&lt;=4),LOOKUP($A$3,Models!$D$7:$D$9,Models!$G$55:$G$57),IF(AND($U195&gt;=5,$U195&lt;=7),LOOKUP($A$3,Models!$D$7:$D$9,Models!$H$55:$H$57), IF($U195 &gt; 7,LOOKUP($A$3,Models!$D$7:$D$9,Models!$I$55:$I$57), 0)))), 0)</f>
        <v>0</v>
      </c>
      <c r="AH195" s="14">
        <f>IF($T195=Models!$E$59,IF($U195&lt;1,LOOKUP($A$3,Models!$D$7:$D$9,Models!$F$60:$F$62),IF(AND($U195&gt;=1,$U195&lt;=4),LOOKUP($A$3,Models!$D$7:$D$9,Models!$G$60:$G$62),IF(AND($U195&gt;=5,$U195&lt;=7),LOOKUP($A$3,Models!$D$7:$D$9,Models!$H$60:$H$62), IF($U195 &gt; 7,LOOKUP($A$3,Models!$D$7:$D$9,Models!$I$60:$I$62), 0)))), 0)</f>
        <v>0</v>
      </c>
    </row>
    <row r="196" spans="16:34">
      <c r="P196" s="6" t="e">
        <f ca="1">IF(LOOKUP(Beds!A229, Models!$A$4:$A$105, Models!$B$4:$B$105) = "QUEBEC 2", " ", IF(LOOKUP(Beds!A229, Models!$A$4:$A$105, Models!$B$4:$B$105) = "QUEBEC", " ", IF(Beds!B229 = 0, 0, YEAR(NOW())-IF(VALUE(LEFT(Beds!B229,2))&gt;80,CONCATENATE(19,LEFT(Beds!B229,2)),CONCATENATE(20,LEFT(Beds!B229,2))))))</f>
        <v>#N/A</v>
      </c>
      <c r="S196" s="7" t="str">
        <f>LEFT(Beds!A227,4)</f>
        <v/>
      </c>
      <c r="T196" t="str">
        <f>IF(S196 = "", " ", LOOKUP(S196,Models!$A$4:$A$99,Models!$B$4:$B$99))</f>
        <v xml:space="preserve"> </v>
      </c>
      <c r="U196" t="str">
        <f>Beds!C227</f>
        <v/>
      </c>
      <c r="W196">
        <f t="shared" si="2"/>
        <v>0</v>
      </c>
      <c r="X196" s="14">
        <f>IF($T196=Models!$E$6,IF($U196&lt;1,LOOKUP($A$3,Models!$D$7:$D$9,Models!$F$7:$F$9),IF(AND($U196&gt;=1,$U196&lt;=3),LOOKUP($A$3,Models!$D$7:$D$9,Models!$G$7:$G$9),IF(AND($U196&gt;=4,$U196&lt;=6),LOOKUP($A$3,Models!$D$7:$D$9,Models!$H$7:$H$9), IF(AND($U196&gt;=7,$U196&lt;=10),LOOKUP($A$3,Models!$D$7:$D$9,Models!$I$7:$I$9), IF($U196 &gt; 10,LOOKUP($A$3,Models!$D$7:$D$9,Models!$J$7:$J$9), 0))))), 0)</f>
        <v>0</v>
      </c>
      <c r="Y196" s="14">
        <f>IF($T196=Models!$E$11,IF($U196&lt;1,LOOKUP($A$3,Models!$D$7:$D$9,Models!$F$12:$F$14),IF(AND($U196&gt;=1,$U196&lt;=3),LOOKUP($A$3,Models!$D$7:$D$9,Models!$G$12:$G$14),IF(AND($U196&gt;=4,$U196&lt;=6),LOOKUP($A$3,Models!$D$7:$D$9,Models!$H$12:$H$14), IF(AND($U196&gt;=7,$U196&lt;=10),LOOKUP($A$3,Models!$D$7:$D$9,Models!$I$12:$I$14), IF($U196 &gt; 10,LOOKUP($A$3,Models!$D$7:$D$9,Models!$J$12:$J$14), 0))))), 0)</f>
        <v>0</v>
      </c>
      <c r="Z196" s="14">
        <f>IF($T196=Models!$E$16,IF($U196&lt;1,LOOKUP($A$3,Models!$D$7:$D$9,Models!$F$17:$F$19),IF(AND($U196&gt;=1,$U196&lt;=3),LOOKUP($A$3,Models!$D$7:$D$9,Models!$G$17:$G$19),IF(AND($U196&gt;=4,$U196&lt;=6),LOOKUP($A$3,Models!$D$7:$D$9,Models!$H$17:$H$19), IF(AND($U196&gt;=7,$U196&lt;=10),LOOKUP($A$3,Models!$D$7:$D$9,Models!$I$17:$I$19), IF($U196 &gt; 10,LOOKUP($A$3,Models!$D$7:$D$9,Models!$J$17:$J$19), 0))))), 0)</f>
        <v>0</v>
      </c>
      <c r="AA196" s="14">
        <f>IF($T196=Models!$E$21,IF($U196&lt;1,LOOKUP($A$3,Models!$D$7:$D$9,Models!$F$22:$F$24),IF(AND($U196&gt;=1,$U196&lt;=3),LOOKUP($A$3,Models!$D$7:$D$9,Models!$G$22:$G$24),IF(AND($U196&gt;=4,$U196&lt;=6),LOOKUP($A$3,Models!$D$7:$D$9,Models!$H$22:$H$24), IF(AND($U196&gt;=7,$U196&lt;=10),LOOKUP($A$3,Models!$D$7:$D$9,Models!$I$22:$I$24), IF($U196 &gt; 10,LOOKUP($A$3,Models!$D$7:$D$9,Models!$J$22:$J$24), 0))))), 0)</f>
        <v>0</v>
      </c>
      <c r="AB196" s="14">
        <f>IF($T196=Models!$E$26,IF($U196&lt;1,LOOKUP($A$3,Models!$D$7:$D$9,Models!$F$27:$F$29),IF(AND($U196&gt;=1,$U196&lt;=3),LOOKUP($A$3,Models!$D$7:$D$9,Models!$G$27:$G$29),IF(AND($U196&gt;=4,$U196&lt;=6),LOOKUP($A$3,Models!$D$7:$D$9,Models!$H$27:$H$29), IF(AND($U196&gt;=7,$U196&lt;=10),LOOKUP($A$3,Models!$D$7:$D$9,Models!$I$27:$I$29), IF($U196 &gt; 10,LOOKUP($A$3,Models!$D$7:$D$9,Models!$J$27:$J$29), 0))))), 0)</f>
        <v>0</v>
      </c>
      <c r="AC196" s="14">
        <f>IF($T196=Models!$E$31,IF($U196&lt;1,LOOKUP($A$3,Models!$D$7:$D$9,Models!$F$32:$F$34),IF(AND($U196&gt;=1,$U196&lt;=3),LOOKUP($A$3,Models!$D$7:$D$9,Models!$G$32:$G$34),IF(AND($U196&gt;=4,$U196&lt;=6),LOOKUP($A$3,Models!$D$7:$D$9,Models!$H$32:$H$34), IF(AND($U196&gt;=7,$U196&lt;=10),LOOKUP($A$3,Models!$D$7:$D$9,Models!$I$32:$I$34), IF($U196 &gt; 10,LOOKUP($A$3,Models!$D$7:$D$9,Models!$J$32:$J$34), 0))))), 0)</f>
        <v>0</v>
      </c>
      <c r="AD196" s="14">
        <f>IF($T196=Models!$E$39,IF($U196&lt;1,LOOKUP($A$3,Models!$D$7:$D$9,Models!$F$40:$F$42),IF(AND($U196&gt;=1,$U196&lt;=4),LOOKUP($A$3,Models!$D$7:$D$9,Models!$G$40:$G$42),IF(AND($U196&gt;=5,$U196&lt;=7),LOOKUP($A$3,Models!$D$7:$D$9,Models!$H$40:$H$42), IF($U196 &gt; 7,LOOKUP($A$3,Models!$D$7:$D$9,Models!$I$40:$I$42), 0)))), 0)</f>
        <v>0</v>
      </c>
      <c r="AE196" s="14">
        <f>IF($T196=Models!$E$44,IF($U196&lt;1,LOOKUP($A$3,Models!$D$7:$D$9,Models!$F$45:$F$47),IF(AND($U196&gt;=1,$U196&lt;=4),LOOKUP($A$3,Models!$D$7:$D$9,Models!$G$45:$G$47),IF(AND($U196&gt;=5,$U196&lt;=7),LOOKUP($A$3,Models!$D$7:$D$9,Models!$H$45:$H$47), IF($U196 &gt; 7,LOOKUP($A$3,Models!$D$7:$D$9,Models!$I$45:$I$47), 0)))), 0)</f>
        <v>0</v>
      </c>
      <c r="AF196" s="14">
        <f>IF($T196=Models!$E$49,IF($U196&lt;1,LOOKUP($A$3,Models!$D$7:$D$9,Models!$F$50:$F$52),IF(AND($U196&gt;=1,$U196&lt;=4),LOOKUP($A$3,Models!$D$7:$D$9,Models!$G$50:$G$52),IF(AND($U196&gt;=5,$U196&lt;=7),LOOKUP($A$3,Models!$D$7:$D$9,Models!$H$50:$H$52), IF($U196 &gt; 7,LOOKUP($A$3,Models!$D$7:$D$9,Models!$I$50:$I$52), 0)))), 0)</f>
        <v>0</v>
      </c>
      <c r="AG196" s="14">
        <f>IF($T196=Models!$E$54,IF($U196&lt;1,LOOKUP($A$3,Models!$D$7:$D$9,Models!$F$55:$F$57),IF(AND($U196&gt;=1,$U196&lt;=4),LOOKUP($A$3,Models!$D$7:$D$9,Models!$G$55:$G$57),IF(AND($U196&gt;=5,$U196&lt;=7),LOOKUP($A$3,Models!$D$7:$D$9,Models!$H$55:$H$57), IF($U196 &gt; 7,LOOKUP($A$3,Models!$D$7:$D$9,Models!$I$55:$I$57), 0)))), 0)</f>
        <v>0</v>
      </c>
      <c r="AH196" s="14">
        <f>IF($T196=Models!$E$59,IF($U196&lt;1,LOOKUP($A$3,Models!$D$7:$D$9,Models!$F$60:$F$62),IF(AND($U196&gt;=1,$U196&lt;=4),LOOKUP($A$3,Models!$D$7:$D$9,Models!$G$60:$G$62),IF(AND($U196&gt;=5,$U196&lt;=7),LOOKUP($A$3,Models!$D$7:$D$9,Models!$H$60:$H$62), IF($U196 &gt; 7,LOOKUP($A$3,Models!$D$7:$D$9,Models!$I$60:$I$62), 0)))), 0)</f>
        <v>0</v>
      </c>
    </row>
    <row r="197" spans="16:34">
      <c r="P197" s="6" t="e">
        <f ca="1">IF(LOOKUP(Beds!A230, Models!$A$4:$A$105, Models!$B$4:$B$105) = "QUEBEC 2", " ", IF(LOOKUP(Beds!A230, Models!$A$4:$A$105, Models!$B$4:$B$105) = "QUEBEC", " ", IF(Beds!B230 = 0, 0, YEAR(NOW())-IF(VALUE(LEFT(Beds!B230,2))&gt;80,CONCATENATE(19,LEFT(Beds!B230,2)),CONCATENATE(20,LEFT(Beds!B230,2))))))</f>
        <v>#N/A</v>
      </c>
      <c r="S197" s="7" t="str">
        <f>LEFT(Beds!A228,4)</f>
        <v/>
      </c>
      <c r="T197" t="str">
        <f>IF(S197 = "", " ", LOOKUP(S197,Models!$A$4:$A$99,Models!$B$4:$B$99))</f>
        <v xml:space="preserve"> </v>
      </c>
      <c r="U197" t="str">
        <f>Beds!C228</f>
        <v/>
      </c>
      <c r="W197">
        <f t="shared" si="2"/>
        <v>0</v>
      </c>
      <c r="X197" s="14">
        <f>IF($T197=Models!$E$6,IF($U197&lt;1,LOOKUP($A$3,Models!$D$7:$D$9,Models!$F$7:$F$9),IF(AND($U197&gt;=1,$U197&lt;=3),LOOKUP($A$3,Models!$D$7:$D$9,Models!$G$7:$G$9),IF(AND($U197&gt;=4,$U197&lt;=6),LOOKUP($A$3,Models!$D$7:$D$9,Models!$H$7:$H$9), IF(AND($U197&gt;=7,$U197&lt;=10),LOOKUP($A$3,Models!$D$7:$D$9,Models!$I$7:$I$9), IF($U197 &gt; 10,LOOKUP($A$3,Models!$D$7:$D$9,Models!$J$7:$J$9), 0))))), 0)</f>
        <v>0</v>
      </c>
      <c r="Y197" s="14">
        <f>IF($T197=Models!$E$11,IF($U197&lt;1,LOOKUP($A$3,Models!$D$7:$D$9,Models!$F$12:$F$14),IF(AND($U197&gt;=1,$U197&lt;=3),LOOKUP($A$3,Models!$D$7:$D$9,Models!$G$12:$G$14),IF(AND($U197&gt;=4,$U197&lt;=6),LOOKUP($A$3,Models!$D$7:$D$9,Models!$H$12:$H$14), IF(AND($U197&gt;=7,$U197&lt;=10),LOOKUP($A$3,Models!$D$7:$D$9,Models!$I$12:$I$14), IF($U197 &gt; 10,LOOKUP($A$3,Models!$D$7:$D$9,Models!$J$12:$J$14), 0))))), 0)</f>
        <v>0</v>
      </c>
      <c r="Z197" s="14">
        <f>IF($T197=Models!$E$16,IF($U197&lt;1,LOOKUP($A$3,Models!$D$7:$D$9,Models!$F$17:$F$19),IF(AND($U197&gt;=1,$U197&lt;=3),LOOKUP($A$3,Models!$D$7:$D$9,Models!$G$17:$G$19),IF(AND($U197&gt;=4,$U197&lt;=6),LOOKUP($A$3,Models!$D$7:$D$9,Models!$H$17:$H$19), IF(AND($U197&gt;=7,$U197&lt;=10),LOOKUP($A$3,Models!$D$7:$D$9,Models!$I$17:$I$19), IF($U197 &gt; 10,LOOKUP($A$3,Models!$D$7:$D$9,Models!$J$17:$J$19), 0))))), 0)</f>
        <v>0</v>
      </c>
      <c r="AA197" s="14">
        <f>IF($T197=Models!$E$21,IF($U197&lt;1,LOOKUP($A$3,Models!$D$7:$D$9,Models!$F$22:$F$24),IF(AND($U197&gt;=1,$U197&lt;=3),LOOKUP($A$3,Models!$D$7:$D$9,Models!$G$22:$G$24),IF(AND($U197&gt;=4,$U197&lt;=6),LOOKUP($A$3,Models!$D$7:$D$9,Models!$H$22:$H$24), IF(AND($U197&gt;=7,$U197&lt;=10),LOOKUP($A$3,Models!$D$7:$D$9,Models!$I$22:$I$24), IF($U197 &gt; 10,LOOKUP($A$3,Models!$D$7:$D$9,Models!$J$22:$J$24), 0))))), 0)</f>
        <v>0</v>
      </c>
      <c r="AB197" s="14">
        <f>IF($T197=Models!$E$26,IF($U197&lt;1,LOOKUP($A$3,Models!$D$7:$D$9,Models!$F$27:$F$29),IF(AND($U197&gt;=1,$U197&lt;=3),LOOKUP($A$3,Models!$D$7:$D$9,Models!$G$27:$G$29),IF(AND($U197&gt;=4,$U197&lt;=6),LOOKUP($A$3,Models!$D$7:$D$9,Models!$H$27:$H$29), IF(AND($U197&gt;=7,$U197&lt;=10),LOOKUP($A$3,Models!$D$7:$D$9,Models!$I$27:$I$29), IF($U197 &gt; 10,LOOKUP($A$3,Models!$D$7:$D$9,Models!$J$27:$J$29), 0))))), 0)</f>
        <v>0</v>
      </c>
      <c r="AC197" s="14">
        <f>IF($T197=Models!$E$31,IF($U197&lt;1,LOOKUP($A$3,Models!$D$7:$D$9,Models!$F$32:$F$34),IF(AND($U197&gt;=1,$U197&lt;=3),LOOKUP($A$3,Models!$D$7:$D$9,Models!$G$32:$G$34),IF(AND($U197&gt;=4,$U197&lt;=6),LOOKUP($A$3,Models!$D$7:$D$9,Models!$H$32:$H$34), IF(AND($U197&gt;=7,$U197&lt;=10),LOOKUP($A$3,Models!$D$7:$D$9,Models!$I$32:$I$34), IF($U197 &gt; 10,LOOKUP($A$3,Models!$D$7:$D$9,Models!$J$32:$J$34), 0))))), 0)</f>
        <v>0</v>
      </c>
      <c r="AD197" s="14">
        <f>IF($T197=Models!$E$39,IF($U197&lt;1,LOOKUP($A$3,Models!$D$7:$D$9,Models!$F$40:$F$42),IF(AND($U197&gt;=1,$U197&lt;=4),LOOKUP($A$3,Models!$D$7:$D$9,Models!$G$40:$G$42),IF(AND($U197&gt;=5,$U197&lt;=7),LOOKUP($A$3,Models!$D$7:$D$9,Models!$H$40:$H$42), IF($U197 &gt; 7,LOOKUP($A$3,Models!$D$7:$D$9,Models!$I$40:$I$42), 0)))), 0)</f>
        <v>0</v>
      </c>
      <c r="AE197" s="14">
        <f>IF($T197=Models!$E$44,IF($U197&lt;1,LOOKUP($A$3,Models!$D$7:$D$9,Models!$F$45:$F$47),IF(AND($U197&gt;=1,$U197&lt;=4),LOOKUP($A$3,Models!$D$7:$D$9,Models!$G$45:$G$47),IF(AND($U197&gt;=5,$U197&lt;=7),LOOKUP($A$3,Models!$D$7:$D$9,Models!$H$45:$H$47), IF($U197 &gt; 7,LOOKUP($A$3,Models!$D$7:$D$9,Models!$I$45:$I$47), 0)))), 0)</f>
        <v>0</v>
      </c>
      <c r="AF197" s="14">
        <f>IF($T197=Models!$E$49,IF($U197&lt;1,LOOKUP($A$3,Models!$D$7:$D$9,Models!$F$50:$F$52),IF(AND($U197&gt;=1,$U197&lt;=4),LOOKUP($A$3,Models!$D$7:$D$9,Models!$G$50:$G$52),IF(AND($U197&gt;=5,$U197&lt;=7),LOOKUP($A$3,Models!$D$7:$D$9,Models!$H$50:$H$52), IF($U197 &gt; 7,LOOKUP($A$3,Models!$D$7:$D$9,Models!$I$50:$I$52), 0)))), 0)</f>
        <v>0</v>
      </c>
      <c r="AG197" s="14">
        <f>IF($T197=Models!$E$54,IF($U197&lt;1,LOOKUP($A$3,Models!$D$7:$D$9,Models!$F$55:$F$57),IF(AND($U197&gt;=1,$U197&lt;=4),LOOKUP($A$3,Models!$D$7:$D$9,Models!$G$55:$G$57),IF(AND($U197&gt;=5,$U197&lt;=7),LOOKUP($A$3,Models!$D$7:$D$9,Models!$H$55:$H$57), IF($U197 &gt; 7,LOOKUP($A$3,Models!$D$7:$D$9,Models!$I$55:$I$57), 0)))), 0)</f>
        <v>0</v>
      </c>
      <c r="AH197" s="14">
        <f>IF($T197=Models!$E$59,IF($U197&lt;1,LOOKUP($A$3,Models!$D$7:$D$9,Models!$F$60:$F$62),IF(AND($U197&gt;=1,$U197&lt;=4),LOOKUP($A$3,Models!$D$7:$D$9,Models!$G$60:$G$62),IF(AND($U197&gt;=5,$U197&lt;=7),LOOKUP($A$3,Models!$D$7:$D$9,Models!$H$60:$H$62), IF($U197 &gt; 7,LOOKUP($A$3,Models!$D$7:$D$9,Models!$I$60:$I$62), 0)))), 0)</f>
        <v>0</v>
      </c>
    </row>
    <row r="198" spans="16:34">
      <c r="P198" s="6" t="e">
        <f ca="1">IF(LOOKUP(Beds!A231, Models!$A$4:$A$105, Models!$B$4:$B$105) = "QUEBEC 2", " ", IF(LOOKUP(Beds!A231, Models!$A$4:$A$105, Models!$B$4:$B$105) = "QUEBEC", " ", IF(Beds!B231 = 0, 0, YEAR(NOW())-IF(VALUE(LEFT(Beds!B231,2))&gt;80,CONCATENATE(19,LEFT(Beds!B231,2)),CONCATENATE(20,LEFT(Beds!B231,2))))))</f>
        <v>#N/A</v>
      </c>
      <c r="S198" s="7" t="str">
        <f>LEFT(Beds!A229,4)</f>
        <v/>
      </c>
      <c r="T198" t="str">
        <f>IF(S198 = "", " ", LOOKUP(S198,Models!$A$4:$A$99,Models!$B$4:$B$99))</f>
        <v xml:space="preserve"> </v>
      </c>
      <c r="U198" t="str">
        <f>Beds!C229</f>
        <v/>
      </c>
      <c r="W198">
        <f t="shared" ref="W198:W261" si="3">SUM(X198:AH198)</f>
        <v>0</v>
      </c>
      <c r="X198" s="14">
        <f>IF($T198=Models!$E$6,IF($U198&lt;1,LOOKUP($A$3,Models!$D$7:$D$9,Models!$F$7:$F$9),IF(AND($U198&gt;=1,$U198&lt;=3),LOOKUP($A$3,Models!$D$7:$D$9,Models!$G$7:$G$9),IF(AND($U198&gt;=4,$U198&lt;=6),LOOKUP($A$3,Models!$D$7:$D$9,Models!$H$7:$H$9), IF(AND($U198&gt;=7,$U198&lt;=10),LOOKUP($A$3,Models!$D$7:$D$9,Models!$I$7:$I$9), IF($U198 &gt; 10,LOOKUP($A$3,Models!$D$7:$D$9,Models!$J$7:$J$9), 0))))), 0)</f>
        <v>0</v>
      </c>
      <c r="Y198" s="14">
        <f>IF($T198=Models!$E$11,IF($U198&lt;1,LOOKUP($A$3,Models!$D$7:$D$9,Models!$F$12:$F$14),IF(AND($U198&gt;=1,$U198&lt;=3),LOOKUP($A$3,Models!$D$7:$D$9,Models!$G$12:$G$14),IF(AND($U198&gt;=4,$U198&lt;=6),LOOKUP($A$3,Models!$D$7:$D$9,Models!$H$12:$H$14), IF(AND($U198&gt;=7,$U198&lt;=10),LOOKUP($A$3,Models!$D$7:$D$9,Models!$I$12:$I$14), IF($U198 &gt; 10,LOOKUP($A$3,Models!$D$7:$D$9,Models!$J$12:$J$14), 0))))), 0)</f>
        <v>0</v>
      </c>
      <c r="Z198" s="14">
        <f>IF($T198=Models!$E$16,IF($U198&lt;1,LOOKUP($A$3,Models!$D$7:$D$9,Models!$F$17:$F$19),IF(AND($U198&gt;=1,$U198&lt;=3),LOOKUP($A$3,Models!$D$7:$D$9,Models!$G$17:$G$19),IF(AND($U198&gt;=4,$U198&lt;=6),LOOKUP($A$3,Models!$D$7:$D$9,Models!$H$17:$H$19), IF(AND($U198&gt;=7,$U198&lt;=10),LOOKUP($A$3,Models!$D$7:$D$9,Models!$I$17:$I$19), IF($U198 &gt; 10,LOOKUP($A$3,Models!$D$7:$D$9,Models!$J$17:$J$19), 0))))), 0)</f>
        <v>0</v>
      </c>
      <c r="AA198" s="14">
        <f>IF($T198=Models!$E$21,IF($U198&lt;1,LOOKUP($A$3,Models!$D$7:$D$9,Models!$F$22:$F$24),IF(AND($U198&gt;=1,$U198&lt;=3),LOOKUP($A$3,Models!$D$7:$D$9,Models!$G$22:$G$24),IF(AND($U198&gt;=4,$U198&lt;=6),LOOKUP($A$3,Models!$D$7:$D$9,Models!$H$22:$H$24), IF(AND($U198&gt;=7,$U198&lt;=10),LOOKUP($A$3,Models!$D$7:$D$9,Models!$I$22:$I$24), IF($U198 &gt; 10,LOOKUP($A$3,Models!$D$7:$D$9,Models!$J$22:$J$24), 0))))), 0)</f>
        <v>0</v>
      </c>
      <c r="AB198" s="14">
        <f>IF($T198=Models!$E$26,IF($U198&lt;1,LOOKUP($A$3,Models!$D$7:$D$9,Models!$F$27:$F$29),IF(AND($U198&gt;=1,$U198&lt;=3),LOOKUP($A$3,Models!$D$7:$D$9,Models!$G$27:$G$29),IF(AND($U198&gt;=4,$U198&lt;=6),LOOKUP($A$3,Models!$D$7:$D$9,Models!$H$27:$H$29), IF(AND($U198&gt;=7,$U198&lt;=10),LOOKUP($A$3,Models!$D$7:$D$9,Models!$I$27:$I$29), IF($U198 &gt; 10,LOOKUP($A$3,Models!$D$7:$D$9,Models!$J$27:$J$29), 0))))), 0)</f>
        <v>0</v>
      </c>
      <c r="AC198" s="14">
        <f>IF($T198=Models!$E$31,IF($U198&lt;1,LOOKUP($A$3,Models!$D$7:$D$9,Models!$F$32:$F$34),IF(AND($U198&gt;=1,$U198&lt;=3),LOOKUP($A$3,Models!$D$7:$D$9,Models!$G$32:$G$34),IF(AND($U198&gt;=4,$U198&lt;=6),LOOKUP($A$3,Models!$D$7:$D$9,Models!$H$32:$H$34), IF(AND($U198&gt;=7,$U198&lt;=10),LOOKUP($A$3,Models!$D$7:$D$9,Models!$I$32:$I$34), IF($U198 &gt; 10,LOOKUP($A$3,Models!$D$7:$D$9,Models!$J$32:$J$34), 0))))), 0)</f>
        <v>0</v>
      </c>
      <c r="AD198" s="14">
        <f>IF($T198=Models!$E$39,IF($U198&lt;1,LOOKUP($A$3,Models!$D$7:$D$9,Models!$F$40:$F$42),IF(AND($U198&gt;=1,$U198&lt;=4),LOOKUP($A$3,Models!$D$7:$D$9,Models!$G$40:$G$42),IF(AND($U198&gt;=5,$U198&lt;=7),LOOKUP($A$3,Models!$D$7:$D$9,Models!$H$40:$H$42), IF($U198 &gt; 7,LOOKUP($A$3,Models!$D$7:$D$9,Models!$I$40:$I$42), 0)))), 0)</f>
        <v>0</v>
      </c>
      <c r="AE198" s="14">
        <f>IF($T198=Models!$E$44,IF($U198&lt;1,LOOKUP($A$3,Models!$D$7:$D$9,Models!$F$45:$F$47),IF(AND($U198&gt;=1,$U198&lt;=4),LOOKUP($A$3,Models!$D$7:$D$9,Models!$G$45:$G$47),IF(AND($U198&gt;=5,$U198&lt;=7),LOOKUP($A$3,Models!$D$7:$D$9,Models!$H$45:$H$47), IF($U198 &gt; 7,LOOKUP($A$3,Models!$D$7:$D$9,Models!$I$45:$I$47), 0)))), 0)</f>
        <v>0</v>
      </c>
      <c r="AF198" s="14">
        <f>IF($T198=Models!$E$49,IF($U198&lt;1,LOOKUP($A$3,Models!$D$7:$D$9,Models!$F$50:$F$52),IF(AND($U198&gt;=1,$U198&lt;=4),LOOKUP($A$3,Models!$D$7:$D$9,Models!$G$50:$G$52),IF(AND($U198&gt;=5,$U198&lt;=7),LOOKUP($A$3,Models!$D$7:$D$9,Models!$H$50:$H$52), IF($U198 &gt; 7,LOOKUP($A$3,Models!$D$7:$D$9,Models!$I$50:$I$52), 0)))), 0)</f>
        <v>0</v>
      </c>
      <c r="AG198" s="14">
        <f>IF($T198=Models!$E$54,IF($U198&lt;1,LOOKUP($A$3,Models!$D$7:$D$9,Models!$F$55:$F$57),IF(AND($U198&gt;=1,$U198&lt;=4),LOOKUP($A$3,Models!$D$7:$D$9,Models!$G$55:$G$57),IF(AND($U198&gt;=5,$U198&lt;=7),LOOKUP($A$3,Models!$D$7:$D$9,Models!$H$55:$H$57), IF($U198 &gt; 7,LOOKUP($A$3,Models!$D$7:$D$9,Models!$I$55:$I$57), 0)))), 0)</f>
        <v>0</v>
      </c>
      <c r="AH198" s="14">
        <f>IF($T198=Models!$E$59,IF($U198&lt;1,LOOKUP($A$3,Models!$D$7:$D$9,Models!$F$60:$F$62),IF(AND($U198&gt;=1,$U198&lt;=4),LOOKUP($A$3,Models!$D$7:$D$9,Models!$G$60:$G$62),IF(AND($U198&gt;=5,$U198&lt;=7),LOOKUP($A$3,Models!$D$7:$D$9,Models!$H$60:$H$62), IF($U198 &gt; 7,LOOKUP($A$3,Models!$D$7:$D$9,Models!$I$60:$I$62), 0)))), 0)</f>
        <v>0</v>
      </c>
    </row>
    <row r="199" spans="16:34">
      <c r="P199" s="6" t="e">
        <f ca="1">IF(LOOKUP(Beds!A232, Models!$A$4:$A$105, Models!$B$4:$B$105) = "QUEBEC 2", " ", IF(LOOKUP(Beds!A232, Models!$A$4:$A$105, Models!$B$4:$B$105) = "QUEBEC", " ", IF(Beds!B232 = 0, 0, YEAR(NOW())-IF(VALUE(LEFT(Beds!B232,2))&gt;80,CONCATENATE(19,LEFT(Beds!B232,2)),CONCATENATE(20,LEFT(Beds!B232,2))))))</f>
        <v>#N/A</v>
      </c>
      <c r="S199" s="7" t="str">
        <f>LEFT(Beds!A230,4)</f>
        <v/>
      </c>
      <c r="T199" t="str">
        <f>IF(S199 = "", " ", LOOKUP(S199,Models!$A$4:$A$99,Models!$B$4:$B$99))</f>
        <v xml:space="preserve"> </v>
      </c>
      <c r="U199" t="str">
        <f>Beds!C230</f>
        <v/>
      </c>
      <c r="W199">
        <f t="shared" si="3"/>
        <v>0</v>
      </c>
      <c r="X199" s="14">
        <f>IF($T199=Models!$E$6,IF($U199&lt;1,LOOKUP($A$3,Models!$D$7:$D$9,Models!$F$7:$F$9),IF(AND($U199&gt;=1,$U199&lt;=3),LOOKUP($A$3,Models!$D$7:$D$9,Models!$G$7:$G$9),IF(AND($U199&gt;=4,$U199&lt;=6),LOOKUP($A$3,Models!$D$7:$D$9,Models!$H$7:$H$9), IF(AND($U199&gt;=7,$U199&lt;=10),LOOKUP($A$3,Models!$D$7:$D$9,Models!$I$7:$I$9), IF($U199 &gt; 10,LOOKUP($A$3,Models!$D$7:$D$9,Models!$J$7:$J$9), 0))))), 0)</f>
        <v>0</v>
      </c>
      <c r="Y199" s="14">
        <f>IF($T199=Models!$E$11,IF($U199&lt;1,LOOKUP($A$3,Models!$D$7:$D$9,Models!$F$12:$F$14),IF(AND($U199&gt;=1,$U199&lt;=3),LOOKUP($A$3,Models!$D$7:$D$9,Models!$G$12:$G$14),IF(AND($U199&gt;=4,$U199&lt;=6),LOOKUP($A$3,Models!$D$7:$D$9,Models!$H$12:$H$14), IF(AND($U199&gt;=7,$U199&lt;=10),LOOKUP($A$3,Models!$D$7:$D$9,Models!$I$12:$I$14), IF($U199 &gt; 10,LOOKUP($A$3,Models!$D$7:$D$9,Models!$J$12:$J$14), 0))))), 0)</f>
        <v>0</v>
      </c>
      <c r="Z199" s="14">
        <f>IF($T199=Models!$E$16,IF($U199&lt;1,LOOKUP($A$3,Models!$D$7:$D$9,Models!$F$17:$F$19),IF(AND($U199&gt;=1,$U199&lt;=3),LOOKUP($A$3,Models!$D$7:$D$9,Models!$G$17:$G$19),IF(AND($U199&gt;=4,$U199&lt;=6),LOOKUP($A$3,Models!$D$7:$D$9,Models!$H$17:$H$19), IF(AND($U199&gt;=7,$U199&lt;=10),LOOKUP($A$3,Models!$D$7:$D$9,Models!$I$17:$I$19), IF($U199 &gt; 10,LOOKUP($A$3,Models!$D$7:$D$9,Models!$J$17:$J$19), 0))))), 0)</f>
        <v>0</v>
      </c>
      <c r="AA199" s="14">
        <f>IF($T199=Models!$E$21,IF($U199&lt;1,LOOKUP($A$3,Models!$D$7:$D$9,Models!$F$22:$F$24),IF(AND($U199&gt;=1,$U199&lt;=3),LOOKUP($A$3,Models!$D$7:$D$9,Models!$G$22:$G$24),IF(AND($U199&gt;=4,$U199&lt;=6),LOOKUP($A$3,Models!$D$7:$D$9,Models!$H$22:$H$24), IF(AND($U199&gt;=7,$U199&lt;=10),LOOKUP($A$3,Models!$D$7:$D$9,Models!$I$22:$I$24), IF($U199 &gt; 10,LOOKUP($A$3,Models!$D$7:$D$9,Models!$J$22:$J$24), 0))))), 0)</f>
        <v>0</v>
      </c>
      <c r="AB199" s="14">
        <f>IF($T199=Models!$E$26,IF($U199&lt;1,LOOKUP($A$3,Models!$D$7:$D$9,Models!$F$27:$F$29),IF(AND($U199&gt;=1,$U199&lt;=3),LOOKUP($A$3,Models!$D$7:$D$9,Models!$G$27:$G$29),IF(AND($U199&gt;=4,$U199&lt;=6),LOOKUP($A$3,Models!$D$7:$D$9,Models!$H$27:$H$29), IF(AND($U199&gt;=7,$U199&lt;=10),LOOKUP($A$3,Models!$D$7:$D$9,Models!$I$27:$I$29), IF($U199 &gt; 10,LOOKUP($A$3,Models!$D$7:$D$9,Models!$J$27:$J$29), 0))))), 0)</f>
        <v>0</v>
      </c>
      <c r="AC199" s="14">
        <f>IF($T199=Models!$E$31,IF($U199&lt;1,LOOKUP($A$3,Models!$D$7:$D$9,Models!$F$32:$F$34),IF(AND($U199&gt;=1,$U199&lt;=3),LOOKUP($A$3,Models!$D$7:$D$9,Models!$G$32:$G$34),IF(AND($U199&gt;=4,$U199&lt;=6),LOOKUP($A$3,Models!$D$7:$D$9,Models!$H$32:$H$34), IF(AND($U199&gt;=7,$U199&lt;=10),LOOKUP($A$3,Models!$D$7:$D$9,Models!$I$32:$I$34), IF($U199 &gt; 10,LOOKUP($A$3,Models!$D$7:$D$9,Models!$J$32:$J$34), 0))))), 0)</f>
        <v>0</v>
      </c>
      <c r="AD199" s="14">
        <f>IF($T199=Models!$E$39,IF($U199&lt;1,LOOKUP($A$3,Models!$D$7:$D$9,Models!$F$40:$F$42),IF(AND($U199&gt;=1,$U199&lt;=4),LOOKUP($A$3,Models!$D$7:$D$9,Models!$G$40:$G$42),IF(AND($U199&gt;=5,$U199&lt;=7),LOOKUP($A$3,Models!$D$7:$D$9,Models!$H$40:$H$42), IF($U199 &gt; 7,LOOKUP($A$3,Models!$D$7:$D$9,Models!$I$40:$I$42), 0)))), 0)</f>
        <v>0</v>
      </c>
      <c r="AE199" s="14">
        <f>IF($T199=Models!$E$44,IF($U199&lt;1,LOOKUP($A$3,Models!$D$7:$D$9,Models!$F$45:$F$47),IF(AND($U199&gt;=1,$U199&lt;=4),LOOKUP($A$3,Models!$D$7:$D$9,Models!$G$45:$G$47),IF(AND($U199&gt;=5,$U199&lt;=7),LOOKUP($A$3,Models!$D$7:$D$9,Models!$H$45:$H$47), IF($U199 &gt; 7,LOOKUP($A$3,Models!$D$7:$D$9,Models!$I$45:$I$47), 0)))), 0)</f>
        <v>0</v>
      </c>
      <c r="AF199" s="14">
        <f>IF($T199=Models!$E$49,IF($U199&lt;1,LOOKUP($A$3,Models!$D$7:$D$9,Models!$F$50:$F$52),IF(AND($U199&gt;=1,$U199&lt;=4),LOOKUP($A$3,Models!$D$7:$D$9,Models!$G$50:$G$52),IF(AND($U199&gt;=5,$U199&lt;=7),LOOKUP($A$3,Models!$D$7:$D$9,Models!$H$50:$H$52), IF($U199 &gt; 7,LOOKUP($A$3,Models!$D$7:$D$9,Models!$I$50:$I$52), 0)))), 0)</f>
        <v>0</v>
      </c>
      <c r="AG199" s="14">
        <f>IF($T199=Models!$E$54,IF($U199&lt;1,LOOKUP($A$3,Models!$D$7:$D$9,Models!$F$55:$F$57),IF(AND($U199&gt;=1,$U199&lt;=4),LOOKUP($A$3,Models!$D$7:$D$9,Models!$G$55:$G$57),IF(AND($U199&gt;=5,$U199&lt;=7),LOOKUP($A$3,Models!$D$7:$D$9,Models!$H$55:$H$57), IF($U199 &gt; 7,LOOKUP($A$3,Models!$D$7:$D$9,Models!$I$55:$I$57), 0)))), 0)</f>
        <v>0</v>
      </c>
      <c r="AH199" s="14">
        <f>IF($T199=Models!$E$59,IF($U199&lt;1,LOOKUP($A$3,Models!$D$7:$D$9,Models!$F$60:$F$62),IF(AND($U199&gt;=1,$U199&lt;=4),LOOKUP($A$3,Models!$D$7:$D$9,Models!$G$60:$G$62),IF(AND($U199&gt;=5,$U199&lt;=7),LOOKUP($A$3,Models!$D$7:$D$9,Models!$H$60:$H$62), IF($U199 &gt; 7,LOOKUP($A$3,Models!$D$7:$D$9,Models!$I$60:$I$62), 0)))), 0)</f>
        <v>0</v>
      </c>
    </row>
    <row r="200" spans="16:34">
      <c r="P200" s="6" t="e">
        <f ca="1">IF(LOOKUP(Beds!A233, Models!$A$4:$A$105, Models!$B$4:$B$105) = "QUEBEC 2", " ", IF(LOOKUP(Beds!A233, Models!$A$4:$A$105, Models!$B$4:$B$105) = "QUEBEC", " ", IF(Beds!B233 = 0, 0, YEAR(NOW())-IF(VALUE(LEFT(Beds!B233,2))&gt;80,CONCATENATE(19,LEFT(Beds!B233,2)),CONCATENATE(20,LEFT(Beds!B233,2))))))</f>
        <v>#N/A</v>
      </c>
      <c r="S200" s="7" t="str">
        <f>LEFT(Beds!A231,4)</f>
        <v/>
      </c>
      <c r="T200" t="str">
        <f>IF(S200 = "", " ", LOOKUP(S200,Models!$A$4:$A$99,Models!$B$4:$B$99))</f>
        <v xml:space="preserve"> </v>
      </c>
      <c r="U200" t="str">
        <f>Beds!C231</f>
        <v/>
      </c>
      <c r="W200">
        <f t="shared" si="3"/>
        <v>0</v>
      </c>
      <c r="X200" s="14">
        <f>IF($T200=Models!$E$6,IF($U200&lt;1,LOOKUP($A$3,Models!$D$7:$D$9,Models!$F$7:$F$9),IF(AND($U200&gt;=1,$U200&lt;=3),LOOKUP($A$3,Models!$D$7:$D$9,Models!$G$7:$G$9),IF(AND($U200&gt;=4,$U200&lt;=6),LOOKUP($A$3,Models!$D$7:$D$9,Models!$H$7:$H$9), IF(AND($U200&gt;=7,$U200&lt;=10),LOOKUP($A$3,Models!$D$7:$D$9,Models!$I$7:$I$9), IF($U200 &gt; 10,LOOKUP($A$3,Models!$D$7:$D$9,Models!$J$7:$J$9), 0))))), 0)</f>
        <v>0</v>
      </c>
      <c r="Y200" s="14">
        <f>IF($T200=Models!$E$11,IF($U200&lt;1,LOOKUP($A$3,Models!$D$7:$D$9,Models!$F$12:$F$14),IF(AND($U200&gt;=1,$U200&lt;=3),LOOKUP($A$3,Models!$D$7:$D$9,Models!$G$12:$G$14),IF(AND($U200&gt;=4,$U200&lt;=6),LOOKUP($A$3,Models!$D$7:$D$9,Models!$H$12:$H$14), IF(AND($U200&gt;=7,$U200&lt;=10),LOOKUP($A$3,Models!$D$7:$D$9,Models!$I$12:$I$14), IF($U200 &gt; 10,LOOKUP($A$3,Models!$D$7:$D$9,Models!$J$12:$J$14), 0))))), 0)</f>
        <v>0</v>
      </c>
      <c r="Z200" s="14">
        <f>IF($T200=Models!$E$16,IF($U200&lt;1,LOOKUP($A$3,Models!$D$7:$D$9,Models!$F$17:$F$19),IF(AND($U200&gt;=1,$U200&lt;=3),LOOKUP($A$3,Models!$D$7:$D$9,Models!$G$17:$G$19),IF(AND($U200&gt;=4,$U200&lt;=6),LOOKUP($A$3,Models!$D$7:$D$9,Models!$H$17:$H$19), IF(AND($U200&gt;=7,$U200&lt;=10),LOOKUP($A$3,Models!$D$7:$D$9,Models!$I$17:$I$19), IF($U200 &gt; 10,LOOKUP($A$3,Models!$D$7:$D$9,Models!$J$17:$J$19), 0))))), 0)</f>
        <v>0</v>
      </c>
      <c r="AA200" s="14">
        <f>IF($T200=Models!$E$21,IF($U200&lt;1,LOOKUP($A$3,Models!$D$7:$D$9,Models!$F$22:$F$24),IF(AND($U200&gt;=1,$U200&lt;=3),LOOKUP($A$3,Models!$D$7:$D$9,Models!$G$22:$G$24),IF(AND($U200&gt;=4,$U200&lt;=6),LOOKUP($A$3,Models!$D$7:$D$9,Models!$H$22:$H$24), IF(AND($U200&gt;=7,$U200&lt;=10),LOOKUP($A$3,Models!$D$7:$D$9,Models!$I$22:$I$24), IF($U200 &gt; 10,LOOKUP($A$3,Models!$D$7:$D$9,Models!$J$22:$J$24), 0))))), 0)</f>
        <v>0</v>
      </c>
      <c r="AB200" s="14">
        <f>IF($T200=Models!$E$26,IF($U200&lt;1,LOOKUP($A$3,Models!$D$7:$D$9,Models!$F$27:$F$29),IF(AND($U200&gt;=1,$U200&lt;=3),LOOKUP($A$3,Models!$D$7:$D$9,Models!$G$27:$G$29),IF(AND($U200&gt;=4,$U200&lt;=6),LOOKUP($A$3,Models!$D$7:$D$9,Models!$H$27:$H$29), IF(AND($U200&gt;=7,$U200&lt;=10),LOOKUP($A$3,Models!$D$7:$D$9,Models!$I$27:$I$29), IF($U200 &gt; 10,LOOKUP($A$3,Models!$D$7:$D$9,Models!$J$27:$J$29), 0))))), 0)</f>
        <v>0</v>
      </c>
      <c r="AC200" s="14">
        <f>IF($T200=Models!$E$31,IF($U200&lt;1,LOOKUP($A$3,Models!$D$7:$D$9,Models!$F$32:$F$34),IF(AND($U200&gt;=1,$U200&lt;=3),LOOKUP($A$3,Models!$D$7:$D$9,Models!$G$32:$G$34),IF(AND($U200&gt;=4,$U200&lt;=6),LOOKUP($A$3,Models!$D$7:$D$9,Models!$H$32:$H$34), IF(AND($U200&gt;=7,$U200&lt;=10),LOOKUP($A$3,Models!$D$7:$D$9,Models!$I$32:$I$34), IF($U200 &gt; 10,LOOKUP($A$3,Models!$D$7:$D$9,Models!$J$32:$J$34), 0))))), 0)</f>
        <v>0</v>
      </c>
      <c r="AD200" s="14">
        <f>IF($T200=Models!$E$39,IF($U200&lt;1,LOOKUP($A$3,Models!$D$7:$D$9,Models!$F$40:$F$42),IF(AND($U200&gt;=1,$U200&lt;=4),LOOKUP($A$3,Models!$D$7:$D$9,Models!$G$40:$G$42),IF(AND($U200&gt;=5,$U200&lt;=7),LOOKUP($A$3,Models!$D$7:$D$9,Models!$H$40:$H$42), IF($U200 &gt; 7,LOOKUP($A$3,Models!$D$7:$D$9,Models!$I$40:$I$42), 0)))), 0)</f>
        <v>0</v>
      </c>
      <c r="AE200" s="14">
        <f>IF($T200=Models!$E$44,IF($U200&lt;1,LOOKUP($A$3,Models!$D$7:$D$9,Models!$F$45:$F$47),IF(AND($U200&gt;=1,$U200&lt;=4),LOOKUP($A$3,Models!$D$7:$D$9,Models!$G$45:$G$47),IF(AND($U200&gt;=5,$U200&lt;=7),LOOKUP($A$3,Models!$D$7:$D$9,Models!$H$45:$H$47), IF($U200 &gt; 7,LOOKUP($A$3,Models!$D$7:$D$9,Models!$I$45:$I$47), 0)))), 0)</f>
        <v>0</v>
      </c>
      <c r="AF200" s="14">
        <f>IF($T200=Models!$E$49,IF($U200&lt;1,LOOKUP($A$3,Models!$D$7:$D$9,Models!$F$50:$F$52),IF(AND($U200&gt;=1,$U200&lt;=4),LOOKUP($A$3,Models!$D$7:$D$9,Models!$G$50:$G$52),IF(AND($U200&gt;=5,$U200&lt;=7),LOOKUP($A$3,Models!$D$7:$D$9,Models!$H$50:$H$52), IF($U200 &gt; 7,LOOKUP($A$3,Models!$D$7:$D$9,Models!$I$50:$I$52), 0)))), 0)</f>
        <v>0</v>
      </c>
      <c r="AG200" s="14">
        <f>IF($T200=Models!$E$54,IF($U200&lt;1,LOOKUP($A$3,Models!$D$7:$D$9,Models!$F$55:$F$57),IF(AND($U200&gt;=1,$U200&lt;=4),LOOKUP($A$3,Models!$D$7:$D$9,Models!$G$55:$G$57),IF(AND($U200&gt;=5,$U200&lt;=7),LOOKUP($A$3,Models!$D$7:$D$9,Models!$H$55:$H$57), IF($U200 &gt; 7,LOOKUP($A$3,Models!$D$7:$D$9,Models!$I$55:$I$57), 0)))), 0)</f>
        <v>0</v>
      </c>
      <c r="AH200" s="14">
        <f>IF($T200=Models!$E$59,IF($U200&lt;1,LOOKUP($A$3,Models!$D$7:$D$9,Models!$F$60:$F$62),IF(AND($U200&gt;=1,$U200&lt;=4),LOOKUP($A$3,Models!$D$7:$D$9,Models!$G$60:$G$62),IF(AND($U200&gt;=5,$U200&lt;=7),LOOKUP($A$3,Models!$D$7:$D$9,Models!$H$60:$H$62), IF($U200 &gt; 7,LOOKUP($A$3,Models!$D$7:$D$9,Models!$I$60:$I$62), 0)))), 0)</f>
        <v>0</v>
      </c>
    </row>
    <row r="201" spans="16:34">
      <c r="P201" s="6" t="e">
        <f ca="1">IF(LOOKUP(Beds!A234, Models!$A$4:$A$105, Models!$B$4:$B$105) = "QUEBEC 2", " ", IF(LOOKUP(Beds!A234, Models!$A$4:$A$105, Models!$B$4:$B$105) = "QUEBEC", " ", IF(Beds!B234 = 0, 0, YEAR(NOW())-IF(VALUE(LEFT(Beds!B234,2))&gt;80,CONCATENATE(19,LEFT(Beds!B234,2)),CONCATENATE(20,LEFT(Beds!B234,2))))))</f>
        <v>#N/A</v>
      </c>
      <c r="S201" s="7" t="str">
        <f>LEFT(Beds!A232,4)</f>
        <v/>
      </c>
      <c r="T201" t="str">
        <f>IF(S201 = "", " ", LOOKUP(S201,Models!$A$4:$A$99,Models!$B$4:$B$99))</f>
        <v xml:space="preserve"> </v>
      </c>
      <c r="U201" t="str">
        <f>Beds!C232</f>
        <v/>
      </c>
      <c r="W201">
        <f t="shared" si="3"/>
        <v>0</v>
      </c>
      <c r="X201" s="14">
        <f>IF($T201=Models!$E$6,IF($U201&lt;1,LOOKUP($A$3,Models!$D$7:$D$9,Models!$F$7:$F$9),IF(AND($U201&gt;=1,$U201&lt;=3),LOOKUP($A$3,Models!$D$7:$D$9,Models!$G$7:$G$9),IF(AND($U201&gt;=4,$U201&lt;=6),LOOKUP($A$3,Models!$D$7:$D$9,Models!$H$7:$H$9), IF(AND($U201&gt;=7,$U201&lt;=10),LOOKUP($A$3,Models!$D$7:$D$9,Models!$I$7:$I$9), IF($U201 &gt; 10,LOOKUP($A$3,Models!$D$7:$D$9,Models!$J$7:$J$9), 0))))), 0)</f>
        <v>0</v>
      </c>
      <c r="Y201" s="14">
        <f>IF($T201=Models!$E$11,IF($U201&lt;1,LOOKUP($A$3,Models!$D$7:$D$9,Models!$F$12:$F$14),IF(AND($U201&gt;=1,$U201&lt;=3),LOOKUP($A$3,Models!$D$7:$D$9,Models!$G$12:$G$14),IF(AND($U201&gt;=4,$U201&lt;=6),LOOKUP($A$3,Models!$D$7:$D$9,Models!$H$12:$H$14), IF(AND($U201&gt;=7,$U201&lt;=10),LOOKUP($A$3,Models!$D$7:$D$9,Models!$I$12:$I$14), IF($U201 &gt; 10,LOOKUP($A$3,Models!$D$7:$D$9,Models!$J$12:$J$14), 0))))), 0)</f>
        <v>0</v>
      </c>
      <c r="Z201" s="14">
        <f>IF($T201=Models!$E$16,IF($U201&lt;1,LOOKUP($A$3,Models!$D$7:$D$9,Models!$F$17:$F$19),IF(AND($U201&gt;=1,$U201&lt;=3),LOOKUP($A$3,Models!$D$7:$D$9,Models!$G$17:$G$19),IF(AND($U201&gt;=4,$U201&lt;=6),LOOKUP($A$3,Models!$D$7:$D$9,Models!$H$17:$H$19), IF(AND($U201&gt;=7,$U201&lt;=10),LOOKUP($A$3,Models!$D$7:$D$9,Models!$I$17:$I$19), IF($U201 &gt; 10,LOOKUP($A$3,Models!$D$7:$D$9,Models!$J$17:$J$19), 0))))), 0)</f>
        <v>0</v>
      </c>
      <c r="AA201" s="14">
        <f>IF($T201=Models!$E$21,IF($U201&lt;1,LOOKUP($A$3,Models!$D$7:$D$9,Models!$F$22:$F$24),IF(AND($U201&gt;=1,$U201&lt;=3),LOOKUP($A$3,Models!$D$7:$D$9,Models!$G$22:$G$24),IF(AND($U201&gt;=4,$U201&lt;=6),LOOKUP($A$3,Models!$D$7:$D$9,Models!$H$22:$H$24), IF(AND($U201&gt;=7,$U201&lt;=10),LOOKUP($A$3,Models!$D$7:$D$9,Models!$I$22:$I$24), IF($U201 &gt; 10,LOOKUP($A$3,Models!$D$7:$D$9,Models!$J$22:$J$24), 0))))), 0)</f>
        <v>0</v>
      </c>
      <c r="AB201" s="14">
        <f>IF($T201=Models!$E$26,IF($U201&lt;1,LOOKUP($A$3,Models!$D$7:$D$9,Models!$F$27:$F$29),IF(AND($U201&gt;=1,$U201&lt;=3),LOOKUP($A$3,Models!$D$7:$D$9,Models!$G$27:$G$29),IF(AND($U201&gt;=4,$U201&lt;=6),LOOKUP($A$3,Models!$D$7:$D$9,Models!$H$27:$H$29), IF(AND($U201&gt;=7,$U201&lt;=10),LOOKUP($A$3,Models!$D$7:$D$9,Models!$I$27:$I$29), IF($U201 &gt; 10,LOOKUP($A$3,Models!$D$7:$D$9,Models!$J$27:$J$29), 0))))), 0)</f>
        <v>0</v>
      </c>
      <c r="AC201" s="14">
        <f>IF($T201=Models!$E$31,IF($U201&lt;1,LOOKUP($A$3,Models!$D$7:$D$9,Models!$F$32:$F$34),IF(AND($U201&gt;=1,$U201&lt;=3),LOOKUP($A$3,Models!$D$7:$D$9,Models!$G$32:$G$34),IF(AND($U201&gt;=4,$U201&lt;=6),LOOKUP($A$3,Models!$D$7:$D$9,Models!$H$32:$H$34), IF(AND($U201&gt;=7,$U201&lt;=10),LOOKUP($A$3,Models!$D$7:$D$9,Models!$I$32:$I$34), IF($U201 &gt; 10,LOOKUP($A$3,Models!$D$7:$D$9,Models!$J$32:$J$34), 0))))), 0)</f>
        <v>0</v>
      </c>
      <c r="AD201" s="14">
        <f>IF($T201=Models!$E$39,IF($U201&lt;1,LOOKUP($A$3,Models!$D$7:$D$9,Models!$F$40:$F$42),IF(AND($U201&gt;=1,$U201&lt;=4),LOOKUP($A$3,Models!$D$7:$D$9,Models!$G$40:$G$42),IF(AND($U201&gt;=5,$U201&lt;=7),LOOKUP($A$3,Models!$D$7:$D$9,Models!$H$40:$H$42), IF($U201 &gt; 7,LOOKUP($A$3,Models!$D$7:$D$9,Models!$I$40:$I$42), 0)))), 0)</f>
        <v>0</v>
      </c>
      <c r="AE201" s="14">
        <f>IF($T201=Models!$E$44,IF($U201&lt;1,LOOKUP($A$3,Models!$D$7:$D$9,Models!$F$45:$F$47),IF(AND($U201&gt;=1,$U201&lt;=4),LOOKUP($A$3,Models!$D$7:$D$9,Models!$G$45:$G$47),IF(AND($U201&gt;=5,$U201&lt;=7),LOOKUP($A$3,Models!$D$7:$D$9,Models!$H$45:$H$47), IF($U201 &gt; 7,LOOKUP($A$3,Models!$D$7:$D$9,Models!$I$45:$I$47), 0)))), 0)</f>
        <v>0</v>
      </c>
      <c r="AF201" s="14">
        <f>IF($T201=Models!$E$49,IF($U201&lt;1,LOOKUP($A$3,Models!$D$7:$D$9,Models!$F$50:$F$52),IF(AND($U201&gt;=1,$U201&lt;=4),LOOKUP($A$3,Models!$D$7:$D$9,Models!$G$50:$G$52),IF(AND($U201&gt;=5,$U201&lt;=7),LOOKUP($A$3,Models!$D$7:$D$9,Models!$H$50:$H$52), IF($U201 &gt; 7,LOOKUP($A$3,Models!$D$7:$D$9,Models!$I$50:$I$52), 0)))), 0)</f>
        <v>0</v>
      </c>
      <c r="AG201" s="14">
        <f>IF($T201=Models!$E$54,IF($U201&lt;1,LOOKUP($A$3,Models!$D$7:$D$9,Models!$F$55:$F$57),IF(AND($U201&gt;=1,$U201&lt;=4),LOOKUP($A$3,Models!$D$7:$D$9,Models!$G$55:$G$57),IF(AND($U201&gt;=5,$U201&lt;=7),LOOKUP($A$3,Models!$D$7:$D$9,Models!$H$55:$H$57), IF($U201 &gt; 7,LOOKUP($A$3,Models!$D$7:$D$9,Models!$I$55:$I$57), 0)))), 0)</f>
        <v>0</v>
      </c>
      <c r="AH201" s="14">
        <f>IF($T201=Models!$E$59,IF($U201&lt;1,LOOKUP($A$3,Models!$D$7:$D$9,Models!$F$60:$F$62),IF(AND($U201&gt;=1,$U201&lt;=4),LOOKUP($A$3,Models!$D$7:$D$9,Models!$G$60:$G$62),IF(AND($U201&gt;=5,$U201&lt;=7),LOOKUP($A$3,Models!$D$7:$D$9,Models!$H$60:$H$62), IF($U201 &gt; 7,LOOKUP($A$3,Models!$D$7:$D$9,Models!$I$60:$I$62), 0)))), 0)</f>
        <v>0</v>
      </c>
    </row>
    <row r="202" spans="16:34">
      <c r="P202" s="6" t="e">
        <f ca="1">IF(LOOKUP(Beds!A235, Models!$A$4:$A$105, Models!$B$4:$B$105) = "QUEBEC 2", " ", IF(LOOKUP(Beds!A235, Models!$A$4:$A$105, Models!$B$4:$B$105) = "QUEBEC", " ", IF(Beds!B235 = 0, 0, YEAR(NOW())-IF(VALUE(LEFT(Beds!B235,2))&gt;80,CONCATENATE(19,LEFT(Beds!B235,2)),CONCATENATE(20,LEFT(Beds!B235,2))))))</f>
        <v>#N/A</v>
      </c>
      <c r="S202" s="7" t="str">
        <f>LEFT(Beds!A233,4)</f>
        <v/>
      </c>
      <c r="T202" t="str">
        <f>IF(S202 = "", " ", LOOKUP(S202,Models!$A$4:$A$99,Models!$B$4:$B$99))</f>
        <v xml:space="preserve"> </v>
      </c>
      <c r="U202" t="str">
        <f>Beds!C233</f>
        <v/>
      </c>
      <c r="W202">
        <f t="shared" si="3"/>
        <v>0</v>
      </c>
      <c r="X202" s="14">
        <f>IF($T202=Models!$E$6,IF($U202&lt;1,LOOKUP($A$3,Models!$D$7:$D$9,Models!$F$7:$F$9),IF(AND($U202&gt;=1,$U202&lt;=3),LOOKUP($A$3,Models!$D$7:$D$9,Models!$G$7:$G$9),IF(AND($U202&gt;=4,$U202&lt;=6),LOOKUP($A$3,Models!$D$7:$D$9,Models!$H$7:$H$9), IF(AND($U202&gt;=7,$U202&lt;=10),LOOKUP($A$3,Models!$D$7:$D$9,Models!$I$7:$I$9), IF($U202 &gt; 10,LOOKUP($A$3,Models!$D$7:$D$9,Models!$J$7:$J$9), 0))))), 0)</f>
        <v>0</v>
      </c>
      <c r="Y202" s="14">
        <f>IF($T202=Models!$E$11,IF($U202&lt;1,LOOKUP($A$3,Models!$D$7:$D$9,Models!$F$12:$F$14),IF(AND($U202&gt;=1,$U202&lt;=3),LOOKUP($A$3,Models!$D$7:$D$9,Models!$G$12:$G$14),IF(AND($U202&gt;=4,$U202&lt;=6),LOOKUP($A$3,Models!$D$7:$D$9,Models!$H$12:$H$14), IF(AND($U202&gt;=7,$U202&lt;=10),LOOKUP($A$3,Models!$D$7:$D$9,Models!$I$12:$I$14), IF($U202 &gt; 10,LOOKUP($A$3,Models!$D$7:$D$9,Models!$J$12:$J$14), 0))))), 0)</f>
        <v>0</v>
      </c>
      <c r="Z202" s="14">
        <f>IF($T202=Models!$E$16,IF($U202&lt;1,LOOKUP($A$3,Models!$D$7:$D$9,Models!$F$17:$F$19),IF(AND($U202&gt;=1,$U202&lt;=3),LOOKUP($A$3,Models!$D$7:$D$9,Models!$G$17:$G$19),IF(AND($U202&gt;=4,$U202&lt;=6),LOOKUP($A$3,Models!$D$7:$D$9,Models!$H$17:$H$19), IF(AND($U202&gt;=7,$U202&lt;=10),LOOKUP($A$3,Models!$D$7:$D$9,Models!$I$17:$I$19), IF($U202 &gt; 10,LOOKUP($A$3,Models!$D$7:$D$9,Models!$J$17:$J$19), 0))))), 0)</f>
        <v>0</v>
      </c>
      <c r="AA202" s="14">
        <f>IF($T202=Models!$E$21,IF($U202&lt;1,LOOKUP($A$3,Models!$D$7:$D$9,Models!$F$22:$F$24),IF(AND($U202&gt;=1,$U202&lt;=3),LOOKUP($A$3,Models!$D$7:$D$9,Models!$G$22:$G$24),IF(AND($U202&gt;=4,$U202&lt;=6),LOOKUP($A$3,Models!$D$7:$D$9,Models!$H$22:$H$24), IF(AND($U202&gt;=7,$U202&lt;=10),LOOKUP($A$3,Models!$D$7:$D$9,Models!$I$22:$I$24), IF($U202 &gt; 10,LOOKUP($A$3,Models!$D$7:$D$9,Models!$J$22:$J$24), 0))))), 0)</f>
        <v>0</v>
      </c>
      <c r="AB202" s="14">
        <f>IF($T202=Models!$E$26,IF($U202&lt;1,LOOKUP($A$3,Models!$D$7:$D$9,Models!$F$27:$F$29),IF(AND($U202&gt;=1,$U202&lt;=3),LOOKUP($A$3,Models!$D$7:$D$9,Models!$G$27:$G$29),IF(AND($U202&gt;=4,$U202&lt;=6),LOOKUP($A$3,Models!$D$7:$D$9,Models!$H$27:$H$29), IF(AND($U202&gt;=7,$U202&lt;=10),LOOKUP($A$3,Models!$D$7:$D$9,Models!$I$27:$I$29), IF($U202 &gt; 10,LOOKUP($A$3,Models!$D$7:$D$9,Models!$J$27:$J$29), 0))))), 0)</f>
        <v>0</v>
      </c>
      <c r="AC202" s="14">
        <f>IF($T202=Models!$E$31,IF($U202&lt;1,LOOKUP($A$3,Models!$D$7:$D$9,Models!$F$32:$F$34),IF(AND($U202&gt;=1,$U202&lt;=3),LOOKUP($A$3,Models!$D$7:$D$9,Models!$G$32:$G$34),IF(AND($U202&gt;=4,$U202&lt;=6),LOOKUP($A$3,Models!$D$7:$D$9,Models!$H$32:$H$34), IF(AND($U202&gt;=7,$U202&lt;=10),LOOKUP($A$3,Models!$D$7:$D$9,Models!$I$32:$I$34), IF($U202 &gt; 10,LOOKUP($A$3,Models!$D$7:$D$9,Models!$J$32:$J$34), 0))))), 0)</f>
        <v>0</v>
      </c>
      <c r="AD202" s="14">
        <f>IF($T202=Models!$E$39,IF($U202&lt;1,LOOKUP($A$3,Models!$D$7:$D$9,Models!$F$40:$F$42),IF(AND($U202&gt;=1,$U202&lt;=4),LOOKUP($A$3,Models!$D$7:$D$9,Models!$G$40:$G$42),IF(AND($U202&gt;=5,$U202&lt;=7),LOOKUP($A$3,Models!$D$7:$D$9,Models!$H$40:$H$42), IF($U202 &gt; 7,LOOKUP($A$3,Models!$D$7:$D$9,Models!$I$40:$I$42), 0)))), 0)</f>
        <v>0</v>
      </c>
      <c r="AE202" s="14">
        <f>IF($T202=Models!$E$44,IF($U202&lt;1,LOOKUP($A$3,Models!$D$7:$D$9,Models!$F$45:$F$47),IF(AND($U202&gt;=1,$U202&lt;=4),LOOKUP($A$3,Models!$D$7:$D$9,Models!$G$45:$G$47),IF(AND($U202&gt;=5,$U202&lt;=7),LOOKUP($A$3,Models!$D$7:$D$9,Models!$H$45:$H$47), IF($U202 &gt; 7,LOOKUP($A$3,Models!$D$7:$D$9,Models!$I$45:$I$47), 0)))), 0)</f>
        <v>0</v>
      </c>
      <c r="AF202" s="14">
        <f>IF($T202=Models!$E$49,IF($U202&lt;1,LOOKUP($A$3,Models!$D$7:$D$9,Models!$F$50:$F$52),IF(AND($U202&gt;=1,$U202&lt;=4),LOOKUP($A$3,Models!$D$7:$D$9,Models!$G$50:$G$52),IF(AND($U202&gt;=5,$U202&lt;=7),LOOKUP($A$3,Models!$D$7:$D$9,Models!$H$50:$H$52), IF($U202 &gt; 7,LOOKUP($A$3,Models!$D$7:$D$9,Models!$I$50:$I$52), 0)))), 0)</f>
        <v>0</v>
      </c>
      <c r="AG202" s="14">
        <f>IF($T202=Models!$E$54,IF($U202&lt;1,LOOKUP($A$3,Models!$D$7:$D$9,Models!$F$55:$F$57),IF(AND($U202&gt;=1,$U202&lt;=4),LOOKUP($A$3,Models!$D$7:$D$9,Models!$G$55:$G$57),IF(AND($U202&gt;=5,$U202&lt;=7),LOOKUP($A$3,Models!$D$7:$D$9,Models!$H$55:$H$57), IF($U202 &gt; 7,LOOKUP($A$3,Models!$D$7:$D$9,Models!$I$55:$I$57), 0)))), 0)</f>
        <v>0</v>
      </c>
      <c r="AH202" s="14">
        <f>IF($T202=Models!$E$59,IF($U202&lt;1,LOOKUP($A$3,Models!$D$7:$D$9,Models!$F$60:$F$62),IF(AND($U202&gt;=1,$U202&lt;=4),LOOKUP($A$3,Models!$D$7:$D$9,Models!$G$60:$G$62),IF(AND($U202&gt;=5,$U202&lt;=7),LOOKUP($A$3,Models!$D$7:$D$9,Models!$H$60:$H$62), IF($U202 &gt; 7,LOOKUP($A$3,Models!$D$7:$D$9,Models!$I$60:$I$62), 0)))), 0)</f>
        <v>0</v>
      </c>
    </row>
    <row r="203" spans="16:34">
      <c r="P203" s="6" t="e">
        <f ca="1">IF(LOOKUP(Beds!A236, Models!$A$4:$A$105, Models!$B$4:$B$105) = "QUEBEC 2", " ", IF(LOOKUP(Beds!A236, Models!$A$4:$A$105, Models!$B$4:$B$105) = "QUEBEC", " ", IF(Beds!B236 = 0, 0, YEAR(NOW())-IF(VALUE(LEFT(Beds!B236,2))&gt;80,CONCATENATE(19,LEFT(Beds!B236,2)),CONCATENATE(20,LEFT(Beds!B236,2))))))</f>
        <v>#N/A</v>
      </c>
      <c r="S203" s="7" t="str">
        <f>LEFT(Beds!A234,4)</f>
        <v/>
      </c>
      <c r="T203" t="str">
        <f>IF(S203 = "", " ", LOOKUP(S203,Models!$A$4:$A$99,Models!$B$4:$B$99))</f>
        <v xml:space="preserve"> </v>
      </c>
      <c r="U203" t="str">
        <f>Beds!C234</f>
        <v/>
      </c>
      <c r="W203">
        <f t="shared" si="3"/>
        <v>0</v>
      </c>
      <c r="X203" s="14">
        <f>IF($T203=Models!$E$6,IF($U203&lt;1,LOOKUP($A$3,Models!$D$7:$D$9,Models!$F$7:$F$9),IF(AND($U203&gt;=1,$U203&lt;=3),LOOKUP($A$3,Models!$D$7:$D$9,Models!$G$7:$G$9),IF(AND($U203&gt;=4,$U203&lt;=6),LOOKUP($A$3,Models!$D$7:$D$9,Models!$H$7:$H$9), IF(AND($U203&gt;=7,$U203&lt;=10),LOOKUP($A$3,Models!$D$7:$D$9,Models!$I$7:$I$9), IF($U203 &gt; 10,LOOKUP($A$3,Models!$D$7:$D$9,Models!$J$7:$J$9), 0))))), 0)</f>
        <v>0</v>
      </c>
      <c r="Y203" s="14">
        <f>IF($T203=Models!$E$11,IF($U203&lt;1,LOOKUP($A$3,Models!$D$7:$D$9,Models!$F$12:$F$14),IF(AND($U203&gt;=1,$U203&lt;=3),LOOKUP($A$3,Models!$D$7:$D$9,Models!$G$12:$G$14),IF(AND($U203&gt;=4,$U203&lt;=6),LOOKUP($A$3,Models!$D$7:$D$9,Models!$H$12:$H$14), IF(AND($U203&gt;=7,$U203&lt;=10),LOOKUP($A$3,Models!$D$7:$D$9,Models!$I$12:$I$14), IF($U203 &gt; 10,LOOKUP($A$3,Models!$D$7:$D$9,Models!$J$12:$J$14), 0))))), 0)</f>
        <v>0</v>
      </c>
      <c r="Z203" s="14">
        <f>IF($T203=Models!$E$16,IF($U203&lt;1,LOOKUP($A$3,Models!$D$7:$D$9,Models!$F$17:$F$19),IF(AND($U203&gt;=1,$U203&lt;=3),LOOKUP($A$3,Models!$D$7:$D$9,Models!$G$17:$G$19),IF(AND($U203&gt;=4,$U203&lt;=6),LOOKUP($A$3,Models!$D$7:$D$9,Models!$H$17:$H$19), IF(AND($U203&gt;=7,$U203&lt;=10),LOOKUP($A$3,Models!$D$7:$D$9,Models!$I$17:$I$19), IF($U203 &gt; 10,LOOKUP($A$3,Models!$D$7:$D$9,Models!$J$17:$J$19), 0))))), 0)</f>
        <v>0</v>
      </c>
      <c r="AA203" s="14">
        <f>IF($T203=Models!$E$21,IF($U203&lt;1,LOOKUP($A$3,Models!$D$7:$D$9,Models!$F$22:$F$24),IF(AND($U203&gt;=1,$U203&lt;=3),LOOKUP($A$3,Models!$D$7:$D$9,Models!$G$22:$G$24),IF(AND($U203&gt;=4,$U203&lt;=6),LOOKUP($A$3,Models!$D$7:$D$9,Models!$H$22:$H$24), IF(AND($U203&gt;=7,$U203&lt;=10),LOOKUP($A$3,Models!$D$7:$D$9,Models!$I$22:$I$24), IF($U203 &gt; 10,LOOKUP($A$3,Models!$D$7:$D$9,Models!$J$22:$J$24), 0))))), 0)</f>
        <v>0</v>
      </c>
      <c r="AB203" s="14">
        <f>IF($T203=Models!$E$26,IF($U203&lt;1,LOOKUP($A$3,Models!$D$7:$D$9,Models!$F$27:$F$29),IF(AND($U203&gt;=1,$U203&lt;=3),LOOKUP($A$3,Models!$D$7:$D$9,Models!$G$27:$G$29),IF(AND($U203&gt;=4,$U203&lt;=6),LOOKUP($A$3,Models!$D$7:$D$9,Models!$H$27:$H$29), IF(AND($U203&gt;=7,$U203&lt;=10),LOOKUP($A$3,Models!$D$7:$D$9,Models!$I$27:$I$29), IF($U203 &gt; 10,LOOKUP($A$3,Models!$D$7:$D$9,Models!$J$27:$J$29), 0))))), 0)</f>
        <v>0</v>
      </c>
      <c r="AC203" s="14">
        <f>IF($T203=Models!$E$31,IF($U203&lt;1,LOOKUP($A$3,Models!$D$7:$D$9,Models!$F$32:$F$34),IF(AND($U203&gt;=1,$U203&lt;=3),LOOKUP($A$3,Models!$D$7:$D$9,Models!$G$32:$G$34),IF(AND($U203&gt;=4,$U203&lt;=6),LOOKUP($A$3,Models!$D$7:$D$9,Models!$H$32:$H$34), IF(AND($U203&gt;=7,$U203&lt;=10),LOOKUP($A$3,Models!$D$7:$D$9,Models!$I$32:$I$34), IF($U203 &gt; 10,LOOKUP($A$3,Models!$D$7:$D$9,Models!$J$32:$J$34), 0))))), 0)</f>
        <v>0</v>
      </c>
      <c r="AD203" s="14">
        <f>IF($T203=Models!$E$39,IF($U203&lt;1,LOOKUP($A$3,Models!$D$7:$D$9,Models!$F$40:$F$42),IF(AND($U203&gt;=1,$U203&lt;=4),LOOKUP($A$3,Models!$D$7:$D$9,Models!$G$40:$G$42),IF(AND($U203&gt;=5,$U203&lt;=7),LOOKUP($A$3,Models!$D$7:$D$9,Models!$H$40:$H$42), IF($U203 &gt; 7,LOOKUP($A$3,Models!$D$7:$D$9,Models!$I$40:$I$42), 0)))), 0)</f>
        <v>0</v>
      </c>
      <c r="AE203" s="14">
        <f>IF($T203=Models!$E$44,IF($U203&lt;1,LOOKUP($A$3,Models!$D$7:$D$9,Models!$F$45:$F$47),IF(AND($U203&gt;=1,$U203&lt;=4),LOOKUP($A$3,Models!$D$7:$D$9,Models!$G$45:$G$47),IF(AND($U203&gt;=5,$U203&lt;=7),LOOKUP($A$3,Models!$D$7:$D$9,Models!$H$45:$H$47), IF($U203 &gt; 7,LOOKUP($A$3,Models!$D$7:$D$9,Models!$I$45:$I$47), 0)))), 0)</f>
        <v>0</v>
      </c>
      <c r="AF203" s="14">
        <f>IF($T203=Models!$E$49,IF($U203&lt;1,LOOKUP($A$3,Models!$D$7:$D$9,Models!$F$50:$F$52),IF(AND($U203&gt;=1,$U203&lt;=4),LOOKUP($A$3,Models!$D$7:$D$9,Models!$G$50:$G$52),IF(AND($U203&gt;=5,$U203&lt;=7),LOOKUP($A$3,Models!$D$7:$D$9,Models!$H$50:$H$52), IF($U203 &gt; 7,LOOKUP($A$3,Models!$D$7:$D$9,Models!$I$50:$I$52), 0)))), 0)</f>
        <v>0</v>
      </c>
      <c r="AG203" s="14">
        <f>IF($T203=Models!$E$54,IF($U203&lt;1,LOOKUP($A$3,Models!$D$7:$D$9,Models!$F$55:$F$57),IF(AND($U203&gt;=1,$U203&lt;=4),LOOKUP($A$3,Models!$D$7:$D$9,Models!$G$55:$G$57),IF(AND($U203&gt;=5,$U203&lt;=7),LOOKUP($A$3,Models!$D$7:$D$9,Models!$H$55:$H$57), IF($U203 &gt; 7,LOOKUP($A$3,Models!$D$7:$D$9,Models!$I$55:$I$57), 0)))), 0)</f>
        <v>0</v>
      </c>
      <c r="AH203" s="14">
        <f>IF($T203=Models!$E$59,IF($U203&lt;1,LOOKUP($A$3,Models!$D$7:$D$9,Models!$F$60:$F$62),IF(AND($U203&gt;=1,$U203&lt;=4),LOOKUP($A$3,Models!$D$7:$D$9,Models!$G$60:$G$62),IF(AND($U203&gt;=5,$U203&lt;=7),LOOKUP($A$3,Models!$D$7:$D$9,Models!$H$60:$H$62), IF($U203 &gt; 7,LOOKUP($A$3,Models!$D$7:$D$9,Models!$I$60:$I$62), 0)))), 0)</f>
        <v>0</v>
      </c>
    </row>
    <row r="204" spans="16:34">
      <c r="P204" s="6" t="e">
        <f ca="1">IF(LOOKUP(Beds!A237, Models!$A$4:$A$105, Models!$B$4:$B$105) = "QUEBEC 2", " ", IF(LOOKUP(Beds!A237, Models!$A$4:$A$105, Models!$B$4:$B$105) = "QUEBEC", " ", IF(Beds!B237 = 0, 0, YEAR(NOW())-IF(VALUE(LEFT(Beds!B237,2))&gt;80,CONCATENATE(19,LEFT(Beds!B237,2)),CONCATENATE(20,LEFT(Beds!B237,2))))))</f>
        <v>#N/A</v>
      </c>
      <c r="S204" s="7" t="str">
        <f>LEFT(Beds!A235,4)</f>
        <v/>
      </c>
      <c r="T204" t="str">
        <f>IF(S204 = "", " ", LOOKUP(S204,Models!$A$4:$A$99,Models!$B$4:$B$99))</f>
        <v xml:space="preserve"> </v>
      </c>
      <c r="U204" t="str">
        <f>Beds!C235</f>
        <v/>
      </c>
      <c r="W204">
        <f t="shared" si="3"/>
        <v>0</v>
      </c>
      <c r="X204" s="14">
        <f>IF($T204=Models!$E$6,IF($U204&lt;1,LOOKUP($A$3,Models!$D$7:$D$9,Models!$F$7:$F$9),IF(AND($U204&gt;=1,$U204&lt;=3),LOOKUP($A$3,Models!$D$7:$D$9,Models!$G$7:$G$9),IF(AND($U204&gt;=4,$U204&lt;=6),LOOKUP($A$3,Models!$D$7:$D$9,Models!$H$7:$H$9), IF(AND($U204&gt;=7,$U204&lt;=10),LOOKUP($A$3,Models!$D$7:$D$9,Models!$I$7:$I$9), IF($U204 &gt; 10,LOOKUP($A$3,Models!$D$7:$D$9,Models!$J$7:$J$9), 0))))), 0)</f>
        <v>0</v>
      </c>
      <c r="Y204" s="14">
        <f>IF($T204=Models!$E$11,IF($U204&lt;1,LOOKUP($A$3,Models!$D$7:$D$9,Models!$F$12:$F$14),IF(AND($U204&gt;=1,$U204&lt;=3),LOOKUP($A$3,Models!$D$7:$D$9,Models!$G$12:$G$14),IF(AND($U204&gt;=4,$U204&lt;=6),LOOKUP($A$3,Models!$D$7:$D$9,Models!$H$12:$H$14), IF(AND($U204&gt;=7,$U204&lt;=10),LOOKUP($A$3,Models!$D$7:$D$9,Models!$I$12:$I$14), IF($U204 &gt; 10,LOOKUP($A$3,Models!$D$7:$D$9,Models!$J$12:$J$14), 0))))), 0)</f>
        <v>0</v>
      </c>
      <c r="Z204" s="14">
        <f>IF($T204=Models!$E$16,IF($U204&lt;1,LOOKUP($A$3,Models!$D$7:$D$9,Models!$F$17:$F$19),IF(AND($U204&gt;=1,$U204&lt;=3),LOOKUP($A$3,Models!$D$7:$D$9,Models!$G$17:$G$19),IF(AND($U204&gt;=4,$U204&lt;=6),LOOKUP($A$3,Models!$D$7:$D$9,Models!$H$17:$H$19), IF(AND($U204&gt;=7,$U204&lt;=10),LOOKUP($A$3,Models!$D$7:$D$9,Models!$I$17:$I$19), IF($U204 &gt; 10,LOOKUP($A$3,Models!$D$7:$D$9,Models!$J$17:$J$19), 0))))), 0)</f>
        <v>0</v>
      </c>
      <c r="AA204" s="14">
        <f>IF($T204=Models!$E$21,IF($U204&lt;1,LOOKUP($A$3,Models!$D$7:$D$9,Models!$F$22:$F$24),IF(AND($U204&gt;=1,$U204&lt;=3),LOOKUP($A$3,Models!$D$7:$D$9,Models!$G$22:$G$24),IF(AND($U204&gt;=4,$U204&lt;=6),LOOKUP($A$3,Models!$D$7:$D$9,Models!$H$22:$H$24), IF(AND($U204&gt;=7,$U204&lt;=10),LOOKUP($A$3,Models!$D$7:$D$9,Models!$I$22:$I$24), IF($U204 &gt; 10,LOOKUP($A$3,Models!$D$7:$D$9,Models!$J$22:$J$24), 0))))), 0)</f>
        <v>0</v>
      </c>
      <c r="AB204" s="14">
        <f>IF($T204=Models!$E$26,IF($U204&lt;1,LOOKUP($A$3,Models!$D$7:$D$9,Models!$F$27:$F$29),IF(AND($U204&gt;=1,$U204&lt;=3),LOOKUP($A$3,Models!$D$7:$D$9,Models!$G$27:$G$29),IF(AND($U204&gt;=4,$U204&lt;=6),LOOKUP($A$3,Models!$D$7:$D$9,Models!$H$27:$H$29), IF(AND($U204&gt;=7,$U204&lt;=10),LOOKUP($A$3,Models!$D$7:$D$9,Models!$I$27:$I$29), IF($U204 &gt; 10,LOOKUP($A$3,Models!$D$7:$D$9,Models!$J$27:$J$29), 0))))), 0)</f>
        <v>0</v>
      </c>
      <c r="AC204" s="14">
        <f>IF($T204=Models!$E$31,IF($U204&lt;1,LOOKUP($A$3,Models!$D$7:$D$9,Models!$F$32:$F$34),IF(AND($U204&gt;=1,$U204&lt;=3),LOOKUP($A$3,Models!$D$7:$D$9,Models!$G$32:$G$34),IF(AND($U204&gt;=4,$U204&lt;=6),LOOKUP($A$3,Models!$D$7:$D$9,Models!$H$32:$H$34), IF(AND($U204&gt;=7,$U204&lt;=10),LOOKUP($A$3,Models!$D$7:$D$9,Models!$I$32:$I$34), IF($U204 &gt; 10,LOOKUP($A$3,Models!$D$7:$D$9,Models!$J$32:$J$34), 0))))), 0)</f>
        <v>0</v>
      </c>
      <c r="AD204" s="14">
        <f>IF($T204=Models!$E$39,IF($U204&lt;1,LOOKUP($A$3,Models!$D$7:$D$9,Models!$F$40:$F$42),IF(AND($U204&gt;=1,$U204&lt;=4),LOOKUP($A$3,Models!$D$7:$D$9,Models!$G$40:$G$42),IF(AND($U204&gt;=5,$U204&lt;=7),LOOKUP($A$3,Models!$D$7:$D$9,Models!$H$40:$H$42), IF($U204 &gt; 7,LOOKUP($A$3,Models!$D$7:$D$9,Models!$I$40:$I$42), 0)))), 0)</f>
        <v>0</v>
      </c>
      <c r="AE204" s="14">
        <f>IF($T204=Models!$E$44,IF($U204&lt;1,LOOKUP($A$3,Models!$D$7:$D$9,Models!$F$45:$F$47),IF(AND($U204&gt;=1,$U204&lt;=4),LOOKUP($A$3,Models!$D$7:$D$9,Models!$G$45:$G$47),IF(AND($U204&gt;=5,$U204&lt;=7),LOOKUP($A$3,Models!$D$7:$D$9,Models!$H$45:$H$47), IF($U204 &gt; 7,LOOKUP($A$3,Models!$D$7:$D$9,Models!$I$45:$I$47), 0)))), 0)</f>
        <v>0</v>
      </c>
      <c r="AF204" s="14">
        <f>IF($T204=Models!$E$49,IF($U204&lt;1,LOOKUP($A$3,Models!$D$7:$D$9,Models!$F$50:$F$52),IF(AND($U204&gt;=1,$U204&lt;=4),LOOKUP($A$3,Models!$D$7:$D$9,Models!$G$50:$G$52),IF(AND($U204&gt;=5,$U204&lt;=7),LOOKUP($A$3,Models!$D$7:$D$9,Models!$H$50:$H$52), IF($U204 &gt; 7,LOOKUP($A$3,Models!$D$7:$D$9,Models!$I$50:$I$52), 0)))), 0)</f>
        <v>0</v>
      </c>
      <c r="AG204" s="14">
        <f>IF($T204=Models!$E$54,IF($U204&lt;1,LOOKUP($A$3,Models!$D$7:$D$9,Models!$F$55:$F$57),IF(AND($U204&gt;=1,$U204&lt;=4),LOOKUP($A$3,Models!$D$7:$D$9,Models!$G$55:$G$57),IF(AND($U204&gt;=5,$U204&lt;=7),LOOKUP($A$3,Models!$D$7:$D$9,Models!$H$55:$H$57), IF($U204 &gt; 7,LOOKUP($A$3,Models!$D$7:$D$9,Models!$I$55:$I$57), 0)))), 0)</f>
        <v>0</v>
      </c>
      <c r="AH204" s="14">
        <f>IF($T204=Models!$E$59,IF($U204&lt;1,LOOKUP($A$3,Models!$D$7:$D$9,Models!$F$60:$F$62),IF(AND($U204&gt;=1,$U204&lt;=4),LOOKUP($A$3,Models!$D$7:$D$9,Models!$G$60:$G$62),IF(AND($U204&gt;=5,$U204&lt;=7),LOOKUP($A$3,Models!$D$7:$D$9,Models!$H$60:$H$62), IF($U204 &gt; 7,LOOKUP($A$3,Models!$D$7:$D$9,Models!$I$60:$I$62), 0)))), 0)</f>
        <v>0</v>
      </c>
    </row>
    <row r="205" spans="16:34">
      <c r="P205" s="6" t="e">
        <f ca="1">IF(LOOKUP(Beds!A238, Models!$A$4:$A$105, Models!$B$4:$B$105) = "QUEBEC 2", " ", IF(LOOKUP(Beds!A238, Models!$A$4:$A$105, Models!$B$4:$B$105) = "QUEBEC", " ", IF(Beds!B238 = 0, 0, YEAR(NOW())-IF(VALUE(LEFT(Beds!B238,2))&gt;80,CONCATENATE(19,LEFT(Beds!B238,2)),CONCATENATE(20,LEFT(Beds!B238,2))))))</f>
        <v>#N/A</v>
      </c>
      <c r="S205" s="7" t="str">
        <f>LEFT(Beds!A236,4)</f>
        <v/>
      </c>
      <c r="T205" t="str">
        <f>IF(S205 = "", " ", LOOKUP(S205,Models!$A$4:$A$99,Models!$B$4:$B$99))</f>
        <v xml:space="preserve"> </v>
      </c>
      <c r="U205" t="str">
        <f>Beds!C236</f>
        <v/>
      </c>
      <c r="W205">
        <f t="shared" si="3"/>
        <v>0</v>
      </c>
      <c r="X205" s="14">
        <f>IF($T205=Models!$E$6,IF($U205&lt;1,LOOKUP($A$3,Models!$D$7:$D$9,Models!$F$7:$F$9),IF(AND($U205&gt;=1,$U205&lt;=3),LOOKUP($A$3,Models!$D$7:$D$9,Models!$G$7:$G$9),IF(AND($U205&gt;=4,$U205&lt;=6),LOOKUP($A$3,Models!$D$7:$D$9,Models!$H$7:$H$9), IF(AND($U205&gt;=7,$U205&lt;=10),LOOKUP($A$3,Models!$D$7:$D$9,Models!$I$7:$I$9), IF($U205 &gt; 10,LOOKUP($A$3,Models!$D$7:$D$9,Models!$J$7:$J$9), 0))))), 0)</f>
        <v>0</v>
      </c>
      <c r="Y205" s="14">
        <f>IF($T205=Models!$E$11,IF($U205&lt;1,LOOKUP($A$3,Models!$D$7:$D$9,Models!$F$12:$F$14),IF(AND($U205&gt;=1,$U205&lt;=3),LOOKUP($A$3,Models!$D$7:$D$9,Models!$G$12:$G$14),IF(AND($U205&gt;=4,$U205&lt;=6),LOOKUP($A$3,Models!$D$7:$D$9,Models!$H$12:$H$14), IF(AND($U205&gt;=7,$U205&lt;=10),LOOKUP($A$3,Models!$D$7:$D$9,Models!$I$12:$I$14), IF($U205 &gt; 10,LOOKUP($A$3,Models!$D$7:$D$9,Models!$J$12:$J$14), 0))))), 0)</f>
        <v>0</v>
      </c>
      <c r="Z205" s="14">
        <f>IF($T205=Models!$E$16,IF($U205&lt;1,LOOKUP($A$3,Models!$D$7:$D$9,Models!$F$17:$F$19),IF(AND($U205&gt;=1,$U205&lt;=3),LOOKUP($A$3,Models!$D$7:$D$9,Models!$G$17:$G$19),IF(AND($U205&gt;=4,$U205&lt;=6),LOOKUP($A$3,Models!$D$7:$D$9,Models!$H$17:$H$19), IF(AND($U205&gt;=7,$U205&lt;=10),LOOKUP($A$3,Models!$D$7:$D$9,Models!$I$17:$I$19), IF($U205 &gt; 10,LOOKUP($A$3,Models!$D$7:$D$9,Models!$J$17:$J$19), 0))))), 0)</f>
        <v>0</v>
      </c>
      <c r="AA205" s="14">
        <f>IF($T205=Models!$E$21,IF($U205&lt;1,LOOKUP($A$3,Models!$D$7:$D$9,Models!$F$22:$F$24),IF(AND($U205&gt;=1,$U205&lt;=3),LOOKUP($A$3,Models!$D$7:$D$9,Models!$G$22:$G$24),IF(AND($U205&gt;=4,$U205&lt;=6),LOOKUP($A$3,Models!$D$7:$D$9,Models!$H$22:$H$24), IF(AND($U205&gt;=7,$U205&lt;=10),LOOKUP($A$3,Models!$D$7:$D$9,Models!$I$22:$I$24), IF($U205 &gt; 10,LOOKUP($A$3,Models!$D$7:$D$9,Models!$J$22:$J$24), 0))))), 0)</f>
        <v>0</v>
      </c>
      <c r="AB205" s="14">
        <f>IF($T205=Models!$E$26,IF($U205&lt;1,LOOKUP($A$3,Models!$D$7:$D$9,Models!$F$27:$F$29),IF(AND($U205&gt;=1,$U205&lt;=3),LOOKUP($A$3,Models!$D$7:$D$9,Models!$G$27:$G$29),IF(AND($U205&gt;=4,$U205&lt;=6),LOOKUP($A$3,Models!$D$7:$D$9,Models!$H$27:$H$29), IF(AND($U205&gt;=7,$U205&lt;=10),LOOKUP($A$3,Models!$D$7:$D$9,Models!$I$27:$I$29), IF($U205 &gt; 10,LOOKUP($A$3,Models!$D$7:$D$9,Models!$J$27:$J$29), 0))))), 0)</f>
        <v>0</v>
      </c>
      <c r="AC205" s="14">
        <f>IF($T205=Models!$E$31,IF($U205&lt;1,LOOKUP($A$3,Models!$D$7:$D$9,Models!$F$32:$F$34),IF(AND($U205&gt;=1,$U205&lt;=3),LOOKUP($A$3,Models!$D$7:$D$9,Models!$G$32:$G$34),IF(AND($U205&gt;=4,$U205&lt;=6),LOOKUP($A$3,Models!$D$7:$D$9,Models!$H$32:$H$34), IF(AND($U205&gt;=7,$U205&lt;=10),LOOKUP($A$3,Models!$D$7:$D$9,Models!$I$32:$I$34), IF($U205 &gt; 10,LOOKUP($A$3,Models!$D$7:$D$9,Models!$J$32:$J$34), 0))))), 0)</f>
        <v>0</v>
      </c>
      <c r="AD205" s="14">
        <f>IF($T205=Models!$E$39,IF($U205&lt;1,LOOKUP($A$3,Models!$D$7:$D$9,Models!$F$40:$F$42),IF(AND($U205&gt;=1,$U205&lt;=4),LOOKUP($A$3,Models!$D$7:$D$9,Models!$G$40:$G$42),IF(AND($U205&gt;=5,$U205&lt;=7),LOOKUP($A$3,Models!$D$7:$D$9,Models!$H$40:$H$42), IF($U205 &gt; 7,LOOKUP($A$3,Models!$D$7:$D$9,Models!$I$40:$I$42), 0)))), 0)</f>
        <v>0</v>
      </c>
      <c r="AE205" s="14">
        <f>IF($T205=Models!$E$44,IF($U205&lt;1,LOOKUP($A$3,Models!$D$7:$D$9,Models!$F$45:$F$47),IF(AND($U205&gt;=1,$U205&lt;=4),LOOKUP($A$3,Models!$D$7:$D$9,Models!$G$45:$G$47),IF(AND($U205&gt;=5,$U205&lt;=7),LOOKUP($A$3,Models!$D$7:$D$9,Models!$H$45:$H$47), IF($U205 &gt; 7,LOOKUP($A$3,Models!$D$7:$D$9,Models!$I$45:$I$47), 0)))), 0)</f>
        <v>0</v>
      </c>
      <c r="AF205" s="14">
        <f>IF($T205=Models!$E$49,IF($U205&lt;1,LOOKUP($A$3,Models!$D$7:$D$9,Models!$F$50:$F$52),IF(AND($U205&gt;=1,$U205&lt;=4),LOOKUP($A$3,Models!$D$7:$D$9,Models!$G$50:$G$52),IF(AND($U205&gt;=5,$U205&lt;=7),LOOKUP($A$3,Models!$D$7:$D$9,Models!$H$50:$H$52), IF($U205 &gt; 7,LOOKUP($A$3,Models!$D$7:$D$9,Models!$I$50:$I$52), 0)))), 0)</f>
        <v>0</v>
      </c>
      <c r="AG205" s="14">
        <f>IF($T205=Models!$E$54,IF($U205&lt;1,LOOKUP($A$3,Models!$D$7:$D$9,Models!$F$55:$F$57),IF(AND($U205&gt;=1,$U205&lt;=4),LOOKUP($A$3,Models!$D$7:$D$9,Models!$G$55:$G$57),IF(AND($U205&gt;=5,$U205&lt;=7),LOOKUP($A$3,Models!$D$7:$D$9,Models!$H$55:$H$57), IF($U205 &gt; 7,LOOKUP($A$3,Models!$D$7:$D$9,Models!$I$55:$I$57), 0)))), 0)</f>
        <v>0</v>
      </c>
      <c r="AH205" s="14">
        <f>IF($T205=Models!$E$59,IF($U205&lt;1,LOOKUP($A$3,Models!$D$7:$D$9,Models!$F$60:$F$62),IF(AND($U205&gt;=1,$U205&lt;=4),LOOKUP($A$3,Models!$D$7:$D$9,Models!$G$60:$G$62),IF(AND($U205&gt;=5,$U205&lt;=7),LOOKUP($A$3,Models!$D$7:$D$9,Models!$H$60:$H$62), IF($U205 &gt; 7,LOOKUP($A$3,Models!$D$7:$D$9,Models!$I$60:$I$62), 0)))), 0)</f>
        <v>0</v>
      </c>
    </row>
    <row r="206" spans="16:34">
      <c r="P206" s="6" t="e">
        <f ca="1">IF(LOOKUP(Beds!A239, Models!$A$4:$A$105, Models!$B$4:$B$105) = "QUEBEC 2", " ", IF(LOOKUP(Beds!A239, Models!$A$4:$A$105, Models!$B$4:$B$105) = "QUEBEC", " ", IF(Beds!B239 = 0, 0, YEAR(NOW())-IF(VALUE(LEFT(Beds!B239,2))&gt;80,CONCATENATE(19,LEFT(Beds!B239,2)),CONCATENATE(20,LEFT(Beds!B239,2))))))</f>
        <v>#N/A</v>
      </c>
      <c r="S206" s="7" t="str">
        <f>LEFT(Beds!A237,4)</f>
        <v/>
      </c>
      <c r="T206" t="str">
        <f>IF(S206 = "", " ", LOOKUP(S206,Models!$A$4:$A$99,Models!$B$4:$B$99))</f>
        <v xml:space="preserve"> </v>
      </c>
      <c r="U206" t="str">
        <f>Beds!C237</f>
        <v/>
      </c>
      <c r="W206">
        <f t="shared" si="3"/>
        <v>0</v>
      </c>
      <c r="X206" s="14">
        <f>IF($T206=Models!$E$6,IF($U206&lt;1,LOOKUP($A$3,Models!$D$7:$D$9,Models!$F$7:$F$9),IF(AND($U206&gt;=1,$U206&lt;=3),LOOKUP($A$3,Models!$D$7:$D$9,Models!$G$7:$G$9),IF(AND($U206&gt;=4,$U206&lt;=6),LOOKUP($A$3,Models!$D$7:$D$9,Models!$H$7:$H$9), IF(AND($U206&gt;=7,$U206&lt;=10),LOOKUP($A$3,Models!$D$7:$D$9,Models!$I$7:$I$9), IF($U206 &gt; 10,LOOKUP($A$3,Models!$D$7:$D$9,Models!$J$7:$J$9), 0))))), 0)</f>
        <v>0</v>
      </c>
      <c r="Y206" s="14">
        <f>IF($T206=Models!$E$11,IF($U206&lt;1,LOOKUP($A$3,Models!$D$7:$D$9,Models!$F$12:$F$14),IF(AND($U206&gt;=1,$U206&lt;=3),LOOKUP($A$3,Models!$D$7:$D$9,Models!$G$12:$G$14),IF(AND($U206&gt;=4,$U206&lt;=6),LOOKUP($A$3,Models!$D$7:$D$9,Models!$H$12:$H$14), IF(AND($U206&gt;=7,$U206&lt;=10),LOOKUP($A$3,Models!$D$7:$D$9,Models!$I$12:$I$14), IF($U206 &gt; 10,LOOKUP($A$3,Models!$D$7:$D$9,Models!$J$12:$J$14), 0))))), 0)</f>
        <v>0</v>
      </c>
      <c r="Z206" s="14">
        <f>IF($T206=Models!$E$16,IF($U206&lt;1,LOOKUP($A$3,Models!$D$7:$D$9,Models!$F$17:$F$19),IF(AND($U206&gt;=1,$U206&lt;=3),LOOKUP($A$3,Models!$D$7:$D$9,Models!$G$17:$G$19),IF(AND($U206&gt;=4,$U206&lt;=6),LOOKUP($A$3,Models!$D$7:$D$9,Models!$H$17:$H$19), IF(AND($U206&gt;=7,$U206&lt;=10),LOOKUP($A$3,Models!$D$7:$D$9,Models!$I$17:$I$19), IF($U206 &gt; 10,LOOKUP($A$3,Models!$D$7:$D$9,Models!$J$17:$J$19), 0))))), 0)</f>
        <v>0</v>
      </c>
      <c r="AA206" s="14">
        <f>IF($T206=Models!$E$21,IF($U206&lt;1,LOOKUP($A$3,Models!$D$7:$D$9,Models!$F$22:$F$24),IF(AND($U206&gt;=1,$U206&lt;=3),LOOKUP($A$3,Models!$D$7:$D$9,Models!$G$22:$G$24),IF(AND($U206&gt;=4,$U206&lt;=6),LOOKUP($A$3,Models!$D$7:$D$9,Models!$H$22:$H$24), IF(AND($U206&gt;=7,$U206&lt;=10),LOOKUP($A$3,Models!$D$7:$D$9,Models!$I$22:$I$24), IF($U206 &gt; 10,LOOKUP($A$3,Models!$D$7:$D$9,Models!$J$22:$J$24), 0))))), 0)</f>
        <v>0</v>
      </c>
      <c r="AB206" s="14">
        <f>IF($T206=Models!$E$26,IF($U206&lt;1,LOOKUP($A$3,Models!$D$7:$D$9,Models!$F$27:$F$29),IF(AND($U206&gt;=1,$U206&lt;=3),LOOKUP($A$3,Models!$D$7:$D$9,Models!$G$27:$G$29),IF(AND($U206&gt;=4,$U206&lt;=6),LOOKUP($A$3,Models!$D$7:$D$9,Models!$H$27:$H$29), IF(AND($U206&gt;=7,$U206&lt;=10),LOOKUP($A$3,Models!$D$7:$D$9,Models!$I$27:$I$29), IF($U206 &gt; 10,LOOKUP($A$3,Models!$D$7:$D$9,Models!$J$27:$J$29), 0))))), 0)</f>
        <v>0</v>
      </c>
      <c r="AC206" s="14">
        <f>IF($T206=Models!$E$31,IF($U206&lt;1,LOOKUP($A$3,Models!$D$7:$D$9,Models!$F$32:$F$34),IF(AND($U206&gt;=1,$U206&lt;=3),LOOKUP($A$3,Models!$D$7:$D$9,Models!$G$32:$G$34),IF(AND($U206&gt;=4,$U206&lt;=6),LOOKUP($A$3,Models!$D$7:$D$9,Models!$H$32:$H$34), IF(AND($U206&gt;=7,$U206&lt;=10),LOOKUP($A$3,Models!$D$7:$D$9,Models!$I$32:$I$34), IF($U206 &gt; 10,LOOKUP($A$3,Models!$D$7:$D$9,Models!$J$32:$J$34), 0))))), 0)</f>
        <v>0</v>
      </c>
      <c r="AD206" s="14">
        <f>IF($T206=Models!$E$39,IF($U206&lt;1,LOOKUP($A$3,Models!$D$7:$D$9,Models!$F$40:$F$42),IF(AND($U206&gt;=1,$U206&lt;=4),LOOKUP($A$3,Models!$D$7:$D$9,Models!$G$40:$G$42),IF(AND($U206&gt;=5,$U206&lt;=7),LOOKUP($A$3,Models!$D$7:$D$9,Models!$H$40:$H$42), IF($U206 &gt; 7,LOOKUP($A$3,Models!$D$7:$D$9,Models!$I$40:$I$42), 0)))), 0)</f>
        <v>0</v>
      </c>
      <c r="AE206" s="14">
        <f>IF($T206=Models!$E$44,IF($U206&lt;1,LOOKUP($A$3,Models!$D$7:$D$9,Models!$F$45:$F$47),IF(AND($U206&gt;=1,$U206&lt;=4),LOOKUP($A$3,Models!$D$7:$D$9,Models!$G$45:$G$47),IF(AND($U206&gt;=5,$U206&lt;=7),LOOKUP($A$3,Models!$D$7:$D$9,Models!$H$45:$H$47), IF($U206 &gt; 7,LOOKUP($A$3,Models!$D$7:$D$9,Models!$I$45:$I$47), 0)))), 0)</f>
        <v>0</v>
      </c>
      <c r="AF206" s="14">
        <f>IF($T206=Models!$E$49,IF($U206&lt;1,LOOKUP($A$3,Models!$D$7:$D$9,Models!$F$50:$F$52),IF(AND($U206&gt;=1,$U206&lt;=4),LOOKUP($A$3,Models!$D$7:$D$9,Models!$G$50:$G$52),IF(AND($U206&gt;=5,$U206&lt;=7),LOOKUP($A$3,Models!$D$7:$D$9,Models!$H$50:$H$52), IF($U206 &gt; 7,LOOKUP($A$3,Models!$D$7:$D$9,Models!$I$50:$I$52), 0)))), 0)</f>
        <v>0</v>
      </c>
      <c r="AG206" s="14">
        <f>IF($T206=Models!$E$54,IF($U206&lt;1,LOOKUP($A$3,Models!$D$7:$D$9,Models!$F$55:$F$57),IF(AND($U206&gt;=1,$U206&lt;=4),LOOKUP($A$3,Models!$D$7:$D$9,Models!$G$55:$G$57),IF(AND($U206&gt;=5,$U206&lt;=7),LOOKUP($A$3,Models!$D$7:$D$9,Models!$H$55:$H$57), IF($U206 &gt; 7,LOOKUP($A$3,Models!$D$7:$D$9,Models!$I$55:$I$57), 0)))), 0)</f>
        <v>0</v>
      </c>
      <c r="AH206" s="14">
        <f>IF($T206=Models!$E$59,IF($U206&lt;1,LOOKUP($A$3,Models!$D$7:$D$9,Models!$F$60:$F$62),IF(AND($U206&gt;=1,$U206&lt;=4),LOOKUP($A$3,Models!$D$7:$D$9,Models!$G$60:$G$62),IF(AND($U206&gt;=5,$U206&lt;=7),LOOKUP($A$3,Models!$D$7:$D$9,Models!$H$60:$H$62), IF($U206 &gt; 7,LOOKUP($A$3,Models!$D$7:$D$9,Models!$I$60:$I$62), 0)))), 0)</f>
        <v>0</v>
      </c>
    </row>
    <row r="207" spans="16:34">
      <c r="P207" s="6" t="e">
        <f ca="1">IF(LOOKUP(Beds!A240, Models!$A$4:$A$105, Models!$B$4:$B$105) = "QUEBEC 2", " ", IF(LOOKUP(Beds!A240, Models!$A$4:$A$105, Models!$B$4:$B$105) = "QUEBEC", " ", IF(Beds!B240 = 0, 0, YEAR(NOW())-IF(VALUE(LEFT(Beds!B240,2))&gt;80,CONCATENATE(19,LEFT(Beds!B240,2)),CONCATENATE(20,LEFT(Beds!B240,2))))))</f>
        <v>#N/A</v>
      </c>
      <c r="S207" s="7" t="str">
        <f>LEFT(Beds!A238,4)</f>
        <v/>
      </c>
      <c r="T207" t="str">
        <f>IF(S207 = "", " ", LOOKUP(S207,Models!$A$4:$A$99,Models!$B$4:$B$99))</f>
        <v xml:space="preserve"> </v>
      </c>
      <c r="U207" t="str">
        <f>Beds!C238</f>
        <v/>
      </c>
      <c r="W207">
        <f t="shared" si="3"/>
        <v>0</v>
      </c>
      <c r="X207" s="14">
        <f>IF($T207=Models!$E$6,IF($U207&lt;1,LOOKUP($A$3,Models!$D$7:$D$9,Models!$F$7:$F$9),IF(AND($U207&gt;=1,$U207&lt;=3),LOOKUP($A$3,Models!$D$7:$D$9,Models!$G$7:$G$9),IF(AND($U207&gt;=4,$U207&lt;=6),LOOKUP($A$3,Models!$D$7:$D$9,Models!$H$7:$H$9), IF(AND($U207&gt;=7,$U207&lt;=10),LOOKUP($A$3,Models!$D$7:$D$9,Models!$I$7:$I$9), IF($U207 &gt; 10,LOOKUP($A$3,Models!$D$7:$D$9,Models!$J$7:$J$9), 0))))), 0)</f>
        <v>0</v>
      </c>
      <c r="Y207" s="14">
        <f>IF($T207=Models!$E$11,IF($U207&lt;1,LOOKUP($A$3,Models!$D$7:$D$9,Models!$F$12:$F$14),IF(AND($U207&gt;=1,$U207&lt;=3),LOOKUP($A$3,Models!$D$7:$D$9,Models!$G$12:$G$14),IF(AND($U207&gt;=4,$U207&lt;=6),LOOKUP($A$3,Models!$D$7:$D$9,Models!$H$12:$H$14), IF(AND($U207&gt;=7,$U207&lt;=10),LOOKUP($A$3,Models!$D$7:$D$9,Models!$I$12:$I$14), IF($U207 &gt; 10,LOOKUP($A$3,Models!$D$7:$D$9,Models!$J$12:$J$14), 0))))), 0)</f>
        <v>0</v>
      </c>
      <c r="Z207" s="14">
        <f>IF($T207=Models!$E$16,IF($U207&lt;1,LOOKUP($A$3,Models!$D$7:$D$9,Models!$F$17:$F$19),IF(AND($U207&gt;=1,$U207&lt;=3),LOOKUP($A$3,Models!$D$7:$D$9,Models!$G$17:$G$19),IF(AND($U207&gt;=4,$U207&lt;=6),LOOKUP($A$3,Models!$D$7:$D$9,Models!$H$17:$H$19), IF(AND($U207&gt;=7,$U207&lt;=10),LOOKUP($A$3,Models!$D$7:$D$9,Models!$I$17:$I$19), IF($U207 &gt; 10,LOOKUP($A$3,Models!$D$7:$D$9,Models!$J$17:$J$19), 0))))), 0)</f>
        <v>0</v>
      </c>
      <c r="AA207" s="14">
        <f>IF($T207=Models!$E$21,IF($U207&lt;1,LOOKUP($A$3,Models!$D$7:$D$9,Models!$F$22:$F$24),IF(AND($U207&gt;=1,$U207&lt;=3),LOOKUP($A$3,Models!$D$7:$D$9,Models!$G$22:$G$24),IF(AND($U207&gt;=4,$U207&lt;=6),LOOKUP($A$3,Models!$D$7:$D$9,Models!$H$22:$H$24), IF(AND($U207&gt;=7,$U207&lt;=10),LOOKUP($A$3,Models!$D$7:$D$9,Models!$I$22:$I$24), IF($U207 &gt; 10,LOOKUP($A$3,Models!$D$7:$D$9,Models!$J$22:$J$24), 0))))), 0)</f>
        <v>0</v>
      </c>
      <c r="AB207" s="14">
        <f>IF($T207=Models!$E$26,IF($U207&lt;1,LOOKUP($A$3,Models!$D$7:$D$9,Models!$F$27:$F$29),IF(AND($U207&gt;=1,$U207&lt;=3),LOOKUP($A$3,Models!$D$7:$D$9,Models!$G$27:$G$29),IF(AND($U207&gt;=4,$U207&lt;=6),LOOKUP($A$3,Models!$D$7:$D$9,Models!$H$27:$H$29), IF(AND($U207&gt;=7,$U207&lt;=10),LOOKUP($A$3,Models!$D$7:$D$9,Models!$I$27:$I$29), IF($U207 &gt; 10,LOOKUP($A$3,Models!$D$7:$D$9,Models!$J$27:$J$29), 0))))), 0)</f>
        <v>0</v>
      </c>
      <c r="AC207" s="14">
        <f>IF($T207=Models!$E$31,IF($U207&lt;1,LOOKUP($A$3,Models!$D$7:$D$9,Models!$F$32:$F$34),IF(AND($U207&gt;=1,$U207&lt;=3),LOOKUP($A$3,Models!$D$7:$D$9,Models!$G$32:$G$34),IF(AND($U207&gt;=4,$U207&lt;=6),LOOKUP($A$3,Models!$D$7:$D$9,Models!$H$32:$H$34), IF(AND($U207&gt;=7,$U207&lt;=10),LOOKUP($A$3,Models!$D$7:$D$9,Models!$I$32:$I$34), IF($U207 &gt; 10,LOOKUP($A$3,Models!$D$7:$D$9,Models!$J$32:$J$34), 0))))), 0)</f>
        <v>0</v>
      </c>
      <c r="AD207" s="14">
        <f>IF($T207=Models!$E$39,IF($U207&lt;1,LOOKUP($A$3,Models!$D$7:$D$9,Models!$F$40:$F$42),IF(AND($U207&gt;=1,$U207&lt;=4),LOOKUP($A$3,Models!$D$7:$D$9,Models!$G$40:$G$42),IF(AND($U207&gt;=5,$U207&lt;=7),LOOKUP($A$3,Models!$D$7:$D$9,Models!$H$40:$H$42), IF($U207 &gt; 7,LOOKUP($A$3,Models!$D$7:$D$9,Models!$I$40:$I$42), 0)))), 0)</f>
        <v>0</v>
      </c>
      <c r="AE207" s="14">
        <f>IF($T207=Models!$E$44,IF($U207&lt;1,LOOKUP($A$3,Models!$D$7:$D$9,Models!$F$45:$F$47),IF(AND($U207&gt;=1,$U207&lt;=4),LOOKUP($A$3,Models!$D$7:$D$9,Models!$G$45:$G$47),IF(AND($U207&gt;=5,$U207&lt;=7),LOOKUP($A$3,Models!$D$7:$D$9,Models!$H$45:$H$47), IF($U207 &gt; 7,LOOKUP($A$3,Models!$D$7:$D$9,Models!$I$45:$I$47), 0)))), 0)</f>
        <v>0</v>
      </c>
      <c r="AF207" s="14">
        <f>IF($T207=Models!$E$49,IF($U207&lt;1,LOOKUP($A$3,Models!$D$7:$D$9,Models!$F$50:$F$52),IF(AND($U207&gt;=1,$U207&lt;=4),LOOKUP($A$3,Models!$D$7:$D$9,Models!$G$50:$G$52),IF(AND($U207&gt;=5,$U207&lt;=7),LOOKUP($A$3,Models!$D$7:$D$9,Models!$H$50:$H$52), IF($U207 &gt; 7,LOOKUP($A$3,Models!$D$7:$D$9,Models!$I$50:$I$52), 0)))), 0)</f>
        <v>0</v>
      </c>
      <c r="AG207" s="14">
        <f>IF($T207=Models!$E$54,IF($U207&lt;1,LOOKUP($A$3,Models!$D$7:$D$9,Models!$F$55:$F$57),IF(AND($U207&gt;=1,$U207&lt;=4),LOOKUP($A$3,Models!$D$7:$D$9,Models!$G$55:$G$57),IF(AND($U207&gt;=5,$U207&lt;=7),LOOKUP($A$3,Models!$D$7:$D$9,Models!$H$55:$H$57), IF($U207 &gt; 7,LOOKUP($A$3,Models!$D$7:$D$9,Models!$I$55:$I$57), 0)))), 0)</f>
        <v>0</v>
      </c>
      <c r="AH207" s="14">
        <f>IF($T207=Models!$E$59,IF($U207&lt;1,LOOKUP($A$3,Models!$D$7:$D$9,Models!$F$60:$F$62),IF(AND($U207&gt;=1,$U207&lt;=4),LOOKUP($A$3,Models!$D$7:$D$9,Models!$G$60:$G$62),IF(AND($U207&gt;=5,$U207&lt;=7),LOOKUP($A$3,Models!$D$7:$D$9,Models!$H$60:$H$62), IF($U207 &gt; 7,LOOKUP($A$3,Models!$D$7:$D$9,Models!$I$60:$I$62), 0)))), 0)</f>
        <v>0</v>
      </c>
    </row>
    <row r="208" spans="16:34">
      <c r="P208" s="6" t="e">
        <f ca="1">IF(LOOKUP(Beds!A241, Models!$A$4:$A$105, Models!$B$4:$B$105) = "QUEBEC 2", " ", IF(LOOKUP(Beds!A241, Models!$A$4:$A$105, Models!$B$4:$B$105) = "QUEBEC", " ", IF(Beds!B241 = 0, 0, YEAR(NOW())-IF(VALUE(LEFT(Beds!B241,2))&gt;80,CONCATENATE(19,LEFT(Beds!B241,2)),CONCATENATE(20,LEFT(Beds!B241,2))))))</f>
        <v>#N/A</v>
      </c>
      <c r="S208" s="7" t="str">
        <f>LEFT(Beds!A239,4)</f>
        <v/>
      </c>
      <c r="T208" t="str">
        <f>IF(S208 = "", " ", LOOKUP(S208,Models!$A$4:$A$99,Models!$B$4:$B$99))</f>
        <v xml:space="preserve"> </v>
      </c>
      <c r="U208" t="str">
        <f>Beds!C239</f>
        <v/>
      </c>
      <c r="W208">
        <f t="shared" si="3"/>
        <v>0</v>
      </c>
      <c r="X208" s="14">
        <f>IF($T208=Models!$E$6,IF($U208&lt;1,LOOKUP($A$3,Models!$D$7:$D$9,Models!$F$7:$F$9),IF(AND($U208&gt;=1,$U208&lt;=3),LOOKUP($A$3,Models!$D$7:$D$9,Models!$G$7:$G$9),IF(AND($U208&gt;=4,$U208&lt;=6),LOOKUP($A$3,Models!$D$7:$D$9,Models!$H$7:$H$9), IF(AND($U208&gt;=7,$U208&lt;=10),LOOKUP($A$3,Models!$D$7:$D$9,Models!$I$7:$I$9), IF($U208 &gt; 10,LOOKUP($A$3,Models!$D$7:$D$9,Models!$J$7:$J$9), 0))))), 0)</f>
        <v>0</v>
      </c>
      <c r="Y208" s="14">
        <f>IF($T208=Models!$E$11,IF($U208&lt;1,LOOKUP($A$3,Models!$D$7:$D$9,Models!$F$12:$F$14),IF(AND($U208&gt;=1,$U208&lt;=3),LOOKUP($A$3,Models!$D$7:$D$9,Models!$G$12:$G$14),IF(AND($U208&gt;=4,$U208&lt;=6),LOOKUP($A$3,Models!$D$7:$D$9,Models!$H$12:$H$14), IF(AND($U208&gt;=7,$U208&lt;=10),LOOKUP($A$3,Models!$D$7:$D$9,Models!$I$12:$I$14), IF($U208 &gt; 10,LOOKUP($A$3,Models!$D$7:$D$9,Models!$J$12:$J$14), 0))))), 0)</f>
        <v>0</v>
      </c>
      <c r="Z208" s="14">
        <f>IF($T208=Models!$E$16,IF($U208&lt;1,LOOKUP($A$3,Models!$D$7:$D$9,Models!$F$17:$F$19),IF(AND($U208&gt;=1,$U208&lt;=3),LOOKUP($A$3,Models!$D$7:$D$9,Models!$G$17:$G$19),IF(AND($U208&gt;=4,$U208&lt;=6),LOOKUP($A$3,Models!$D$7:$D$9,Models!$H$17:$H$19), IF(AND($U208&gt;=7,$U208&lt;=10),LOOKUP($A$3,Models!$D$7:$D$9,Models!$I$17:$I$19), IF($U208 &gt; 10,LOOKUP($A$3,Models!$D$7:$D$9,Models!$J$17:$J$19), 0))))), 0)</f>
        <v>0</v>
      </c>
      <c r="AA208" s="14">
        <f>IF($T208=Models!$E$21,IF($U208&lt;1,LOOKUP($A$3,Models!$D$7:$D$9,Models!$F$22:$F$24),IF(AND($U208&gt;=1,$U208&lt;=3),LOOKUP($A$3,Models!$D$7:$D$9,Models!$G$22:$G$24),IF(AND($U208&gt;=4,$U208&lt;=6),LOOKUP($A$3,Models!$D$7:$D$9,Models!$H$22:$H$24), IF(AND($U208&gt;=7,$U208&lt;=10),LOOKUP($A$3,Models!$D$7:$D$9,Models!$I$22:$I$24), IF($U208 &gt; 10,LOOKUP($A$3,Models!$D$7:$D$9,Models!$J$22:$J$24), 0))))), 0)</f>
        <v>0</v>
      </c>
      <c r="AB208" s="14">
        <f>IF($T208=Models!$E$26,IF($U208&lt;1,LOOKUP($A$3,Models!$D$7:$D$9,Models!$F$27:$F$29),IF(AND($U208&gt;=1,$U208&lt;=3),LOOKUP($A$3,Models!$D$7:$D$9,Models!$G$27:$G$29),IF(AND($U208&gt;=4,$U208&lt;=6),LOOKUP($A$3,Models!$D$7:$D$9,Models!$H$27:$H$29), IF(AND($U208&gt;=7,$U208&lt;=10),LOOKUP($A$3,Models!$D$7:$D$9,Models!$I$27:$I$29), IF($U208 &gt; 10,LOOKUP($A$3,Models!$D$7:$D$9,Models!$J$27:$J$29), 0))))), 0)</f>
        <v>0</v>
      </c>
      <c r="AC208" s="14">
        <f>IF($T208=Models!$E$31,IF($U208&lt;1,LOOKUP($A$3,Models!$D$7:$D$9,Models!$F$32:$F$34),IF(AND($U208&gt;=1,$U208&lt;=3),LOOKUP($A$3,Models!$D$7:$D$9,Models!$G$32:$G$34),IF(AND($U208&gt;=4,$U208&lt;=6),LOOKUP($A$3,Models!$D$7:$D$9,Models!$H$32:$H$34), IF(AND($U208&gt;=7,$U208&lt;=10),LOOKUP($A$3,Models!$D$7:$D$9,Models!$I$32:$I$34), IF($U208 &gt; 10,LOOKUP($A$3,Models!$D$7:$D$9,Models!$J$32:$J$34), 0))))), 0)</f>
        <v>0</v>
      </c>
      <c r="AD208" s="14">
        <f>IF($T208=Models!$E$39,IF($U208&lt;1,LOOKUP($A$3,Models!$D$7:$D$9,Models!$F$40:$F$42),IF(AND($U208&gt;=1,$U208&lt;=4),LOOKUP($A$3,Models!$D$7:$D$9,Models!$G$40:$G$42),IF(AND($U208&gt;=5,$U208&lt;=7),LOOKUP($A$3,Models!$D$7:$D$9,Models!$H$40:$H$42), IF($U208 &gt; 7,LOOKUP($A$3,Models!$D$7:$D$9,Models!$I$40:$I$42), 0)))), 0)</f>
        <v>0</v>
      </c>
      <c r="AE208" s="14">
        <f>IF($T208=Models!$E$44,IF($U208&lt;1,LOOKUP($A$3,Models!$D$7:$D$9,Models!$F$45:$F$47),IF(AND($U208&gt;=1,$U208&lt;=4),LOOKUP($A$3,Models!$D$7:$D$9,Models!$G$45:$G$47),IF(AND($U208&gt;=5,$U208&lt;=7),LOOKUP($A$3,Models!$D$7:$D$9,Models!$H$45:$H$47), IF($U208 &gt; 7,LOOKUP($A$3,Models!$D$7:$D$9,Models!$I$45:$I$47), 0)))), 0)</f>
        <v>0</v>
      </c>
      <c r="AF208" s="14">
        <f>IF($T208=Models!$E$49,IF($U208&lt;1,LOOKUP($A$3,Models!$D$7:$D$9,Models!$F$50:$F$52),IF(AND($U208&gt;=1,$U208&lt;=4),LOOKUP($A$3,Models!$D$7:$D$9,Models!$G$50:$G$52),IF(AND($U208&gt;=5,$U208&lt;=7),LOOKUP($A$3,Models!$D$7:$D$9,Models!$H$50:$H$52), IF($U208 &gt; 7,LOOKUP($A$3,Models!$D$7:$D$9,Models!$I$50:$I$52), 0)))), 0)</f>
        <v>0</v>
      </c>
      <c r="AG208" s="14">
        <f>IF($T208=Models!$E$54,IF($U208&lt;1,LOOKUP($A$3,Models!$D$7:$D$9,Models!$F$55:$F$57),IF(AND($U208&gt;=1,$U208&lt;=4),LOOKUP($A$3,Models!$D$7:$D$9,Models!$G$55:$G$57),IF(AND($U208&gt;=5,$U208&lt;=7),LOOKUP($A$3,Models!$D$7:$D$9,Models!$H$55:$H$57), IF($U208 &gt; 7,LOOKUP($A$3,Models!$D$7:$D$9,Models!$I$55:$I$57), 0)))), 0)</f>
        <v>0</v>
      </c>
      <c r="AH208" s="14">
        <f>IF($T208=Models!$E$59,IF($U208&lt;1,LOOKUP($A$3,Models!$D$7:$D$9,Models!$F$60:$F$62),IF(AND($U208&gt;=1,$U208&lt;=4),LOOKUP($A$3,Models!$D$7:$D$9,Models!$G$60:$G$62),IF(AND($U208&gt;=5,$U208&lt;=7),LOOKUP($A$3,Models!$D$7:$D$9,Models!$H$60:$H$62), IF($U208 &gt; 7,LOOKUP($A$3,Models!$D$7:$D$9,Models!$I$60:$I$62), 0)))), 0)</f>
        <v>0</v>
      </c>
    </row>
    <row r="209" spans="16:34">
      <c r="P209" s="6" t="e">
        <f ca="1">IF(LOOKUP(Beds!A242, Models!$A$4:$A$105, Models!$B$4:$B$105) = "QUEBEC 2", " ", IF(LOOKUP(Beds!A242, Models!$A$4:$A$105, Models!$B$4:$B$105) = "QUEBEC", " ", IF(Beds!B242 = 0, 0, YEAR(NOW())-IF(VALUE(LEFT(Beds!B242,2))&gt;80,CONCATENATE(19,LEFT(Beds!B242,2)),CONCATENATE(20,LEFT(Beds!B242,2))))))</f>
        <v>#N/A</v>
      </c>
      <c r="S209" s="7" t="str">
        <f>LEFT(Beds!A240,4)</f>
        <v/>
      </c>
      <c r="T209" t="str">
        <f>IF(S209 = "", " ", LOOKUP(S209,Models!$A$4:$A$99,Models!$B$4:$B$99))</f>
        <v xml:space="preserve"> </v>
      </c>
      <c r="U209" t="str">
        <f>Beds!C240</f>
        <v/>
      </c>
      <c r="W209">
        <f t="shared" si="3"/>
        <v>0</v>
      </c>
      <c r="X209" s="14">
        <f>IF($T209=Models!$E$6,IF($U209&lt;1,LOOKUP($A$3,Models!$D$7:$D$9,Models!$F$7:$F$9),IF(AND($U209&gt;=1,$U209&lt;=3),LOOKUP($A$3,Models!$D$7:$D$9,Models!$G$7:$G$9),IF(AND($U209&gt;=4,$U209&lt;=6),LOOKUP($A$3,Models!$D$7:$D$9,Models!$H$7:$H$9), IF(AND($U209&gt;=7,$U209&lt;=10),LOOKUP($A$3,Models!$D$7:$D$9,Models!$I$7:$I$9), IF($U209 &gt; 10,LOOKUP($A$3,Models!$D$7:$D$9,Models!$J$7:$J$9), 0))))), 0)</f>
        <v>0</v>
      </c>
      <c r="Y209" s="14">
        <f>IF($T209=Models!$E$11,IF($U209&lt;1,LOOKUP($A$3,Models!$D$7:$D$9,Models!$F$12:$F$14),IF(AND($U209&gt;=1,$U209&lt;=3),LOOKUP($A$3,Models!$D$7:$D$9,Models!$G$12:$G$14),IF(AND($U209&gt;=4,$U209&lt;=6),LOOKUP($A$3,Models!$D$7:$D$9,Models!$H$12:$H$14), IF(AND($U209&gt;=7,$U209&lt;=10),LOOKUP($A$3,Models!$D$7:$D$9,Models!$I$12:$I$14), IF($U209 &gt; 10,LOOKUP($A$3,Models!$D$7:$D$9,Models!$J$12:$J$14), 0))))), 0)</f>
        <v>0</v>
      </c>
      <c r="Z209" s="14">
        <f>IF($T209=Models!$E$16,IF($U209&lt;1,LOOKUP($A$3,Models!$D$7:$D$9,Models!$F$17:$F$19),IF(AND($U209&gt;=1,$U209&lt;=3),LOOKUP($A$3,Models!$D$7:$D$9,Models!$G$17:$G$19),IF(AND($U209&gt;=4,$U209&lt;=6),LOOKUP($A$3,Models!$D$7:$D$9,Models!$H$17:$H$19), IF(AND($U209&gt;=7,$U209&lt;=10),LOOKUP($A$3,Models!$D$7:$D$9,Models!$I$17:$I$19), IF($U209 &gt; 10,LOOKUP($A$3,Models!$D$7:$D$9,Models!$J$17:$J$19), 0))))), 0)</f>
        <v>0</v>
      </c>
      <c r="AA209" s="14">
        <f>IF($T209=Models!$E$21,IF($U209&lt;1,LOOKUP($A$3,Models!$D$7:$D$9,Models!$F$22:$F$24),IF(AND($U209&gt;=1,$U209&lt;=3),LOOKUP($A$3,Models!$D$7:$D$9,Models!$G$22:$G$24),IF(AND($U209&gt;=4,$U209&lt;=6),LOOKUP($A$3,Models!$D$7:$D$9,Models!$H$22:$H$24), IF(AND($U209&gt;=7,$U209&lt;=10),LOOKUP($A$3,Models!$D$7:$D$9,Models!$I$22:$I$24), IF($U209 &gt; 10,LOOKUP($A$3,Models!$D$7:$D$9,Models!$J$22:$J$24), 0))))), 0)</f>
        <v>0</v>
      </c>
      <c r="AB209" s="14">
        <f>IF($T209=Models!$E$26,IF($U209&lt;1,LOOKUP($A$3,Models!$D$7:$D$9,Models!$F$27:$F$29),IF(AND($U209&gt;=1,$U209&lt;=3),LOOKUP($A$3,Models!$D$7:$D$9,Models!$G$27:$G$29),IF(AND($U209&gt;=4,$U209&lt;=6),LOOKUP($A$3,Models!$D$7:$D$9,Models!$H$27:$H$29), IF(AND($U209&gt;=7,$U209&lt;=10),LOOKUP($A$3,Models!$D$7:$D$9,Models!$I$27:$I$29), IF($U209 &gt; 10,LOOKUP($A$3,Models!$D$7:$D$9,Models!$J$27:$J$29), 0))))), 0)</f>
        <v>0</v>
      </c>
      <c r="AC209" s="14">
        <f>IF($T209=Models!$E$31,IF($U209&lt;1,LOOKUP($A$3,Models!$D$7:$D$9,Models!$F$32:$F$34),IF(AND($U209&gt;=1,$U209&lt;=3),LOOKUP($A$3,Models!$D$7:$D$9,Models!$G$32:$G$34),IF(AND($U209&gt;=4,$U209&lt;=6),LOOKUP($A$3,Models!$D$7:$D$9,Models!$H$32:$H$34), IF(AND($U209&gt;=7,$U209&lt;=10),LOOKUP($A$3,Models!$D$7:$D$9,Models!$I$32:$I$34), IF($U209 &gt; 10,LOOKUP($A$3,Models!$D$7:$D$9,Models!$J$32:$J$34), 0))))), 0)</f>
        <v>0</v>
      </c>
      <c r="AD209" s="14">
        <f>IF($T209=Models!$E$39,IF($U209&lt;1,LOOKUP($A$3,Models!$D$7:$D$9,Models!$F$40:$F$42),IF(AND($U209&gt;=1,$U209&lt;=4),LOOKUP($A$3,Models!$D$7:$D$9,Models!$G$40:$G$42),IF(AND($U209&gt;=5,$U209&lt;=7),LOOKUP($A$3,Models!$D$7:$D$9,Models!$H$40:$H$42), IF($U209 &gt; 7,LOOKUP($A$3,Models!$D$7:$D$9,Models!$I$40:$I$42), 0)))), 0)</f>
        <v>0</v>
      </c>
      <c r="AE209" s="14">
        <f>IF($T209=Models!$E$44,IF($U209&lt;1,LOOKUP($A$3,Models!$D$7:$D$9,Models!$F$45:$F$47),IF(AND($U209&gt;=1,$U209&lt;=4),LOOKUP($A$3,Models!$D$7:$D$9,Models!$G$45:$G$47),IF(AND($U209&gt;=5,$U209&lt;=7),LOOKUP($A$3,Models!$D$7:$D$9,Models!$H$45:$H$47), IF($U209 &gt; 7,LOOKUP($A$3,Models!$D$7:$D$9,Models!$I$45:$I$47), 0)))), 0)</f>
        <v>0</v>
      </c>
      <c r="AF209" s="14">
        <f>IF($T209=Models!$E$49,IF($U209&lt;1,LOOKUP($A$3,Models!$D$7:$D$9,Models!$F$50:$F$52),IF(AND($U209&gt;=1,$U209&lt;=4),LOOKUP($A$3,Models!$D$7:$D$9,Models!$G$50:$G$52),IF(AND($U209&gt;=5,$U209&lt;=7),LOOKUP($A$3,Models!$D$7:$D$9,Models!$H$50:$H$52), IF($U209 &gt; 7,LOOKUP($A$3,Models!$D$7:$D$9,Models!$I$50:$I$52), 0)))), 0)</f>
        <v>0</v>
      </c>
      <c r="AG209" s="14">
        <f>IF($T209=Models!$E$54,IF($U209&lt;1,LOOKUP($A$3,Models!$D$7:$D$9,Models!$F$55:$F$57),IF(AND($U209&gt;=1,$U209&lt;=4),LOOKUP($A$3,Models!$D$7:$D$9,Models!$G$55:$G$57),IF(AND($U209&gt;=5,$U209&lt;=7),LOOKUP($A$3,Models!$D$7:$D$9,Models!$H$55:$H$57), IF($U209 &gt; 7,LOOKUP($A$3,Models!$D$7:$D$9,Models!$I$55:$I$57), 0)))), 0)</f>
        <v>0</v>
      </c>
      <c r="AH209" s="14">
        <f>IF($T209=Models!$E$59,IF($U209&lt;1,LOOKUP($A$3,Models!$D$7:$D$9,Models!$F$60:$F$62),IF(AND($U209&gt;=1,$U209&lt;=4),LOOKUP($A$3,Models!$D$7:$D$9,Models!$G$60:$G$62),IF(AND($U209&gt;=5,$U209&lt;=7),LOOKUP($A$3,Models!$D$7:$D$9,Models!$H$60:$H$62), IF($U209 &gt; 7,LOOKUP($A$3,Models!$D$7:$D$9,Models!$I$60:$I$62), 0)))), 0)</f>
        <v>0</v>
      </c>
    </row>
    <row r="210" spans="16:34">
      <c r="P210" s="6" t="e">
        <f ca="1">IF(LOOKUP(Beds!A243, Models!$A$4:$A$105, Models!$B$4:$B$105) = "QUEBEC 2", " ", IF(LOOKUP(Beds!A243, Models!$A$4:$A$105, Models!$B$4:$B$105) = "QUEBEC", " ", IF(Beds!B243 = 0, 0, YEAR(NOW())-IF(VALUE(LEFT(Beds!B243,2))&gt;80,CONCATENATE(19,LEFT(Beds!B243,2)),CONCATENATE(20,LEFT(Beds!B243,2))))))</f>
        <v>#N/A</v>
      </c>
      <c r="S210" s="7" t="str">
        <f>LEFT(Beds!A241,4)</f>
        <v/>
      </c>
      <c r="T210" t="str">
        <f>IF(S210 = "", " ", LOOKUP(S210,Models!$A$4:$A$99,Models!$B$4:$B$99))</f>
        <v xml:space="preserve"> </v>
      </c>
      <c r="U210" t="str">
        <f>Beds!C241</f>
        <v/>
      </c>
      <c r="W210">
        <f t="shared" si="3"/>
        <v>0</v>
      </c>
      <c r="X210" s="14">
        <f>IF($T210=Models!$E$6,IF($U210&lt;1,LOOKUP($A$3,Models!$D$7:$D$9,Models!$F$7:$F$9),IF(AND($U210&gt;=1,$U210&lt;=3),LOOKUP($A$3,Models!$D$7:$D$9,Models!$G$7:$G$9),IF(AND($U210&gt;=4,$U210&lt;=6),LOOKUP($A$3,Models!$D$7:$D$9,Models!$H$7:$H$9), IF(AND($U210&gt;=7,$U210&lt;=10),LOOKUP($A$3,Models!$D$7:$D$9,Models!$I$7:$I$9), IF($U210 &gt; 10,LOOKUP($A$3,Models!$D$7:$D$9,Models!$J$7:$J$9), 0))))), 0)</f>
        <v>0</v>
      </c>
      <c r="Y210" s="14">
        <f>IF($T210=Models!$E$11,IF($U210&lt;1,LOOKUP($A$3,Models!$D$7:$D$9,Models!$F$12:$F$14),IF(AND($U210&gt;=1,$U210&lt;=3),LOOKUP($A$3,Models!$D$7:$D$9,Models!$G$12:$G$14),IF(AND($U210&gt;=4,$U210&lt;=6),LOOKUP($A$3,Models!$D$7:$D$9,Models!$H$12:$H$14), IF(AND($U210&gt;=7,$U210&lt;=10),LOOKUP($A$3,Models!$D$7:$D$9,Models!$I$12:$I$14), IF($U210 &gt; 10,LOOKUP($A$3,Models!$D$7:$D$9,Models!$J$12:$J$14), 0))))), 0)</f>
        <v>0</v>
      </c>
      <c r="Z210" s="14">
        <f>IF($T210=Models!$E$16,IF($U210&lt;1,LOOKUP($A$3,Models!$D$7:$D$9,Models!$F$17:$F$19),IF(AND($U210&gt;=1,$U210&lt;=3),LOOKUP($A$3,Models!$D$7:$D$9,Models!$G$17:$G$19),IF(AND($U210&gt;=4,$U210&lt;=6),LOOKUP($A$3,Models!$D$7:$D$9,Models!$H$17:$H$19), IF(AND($U210&gt;=7,$U210&lt;=10),LOOKUP($A$3,Models!$D$7:$D$9,Models!$I$17:$I$19), IF($U210 &gt; 10,LOOKUP($A$3,Models!$D$7:$D$9,Models!$J$17:$J$19), 0))))), 0)</f>
        <v>0</v>
      </c>
      <c r="AA210" s="14">
        <f>IF($T210=Models!$E$21,IF($U210&lt;1,LOOKUP($A$3,Models!$D$7:$D$9,Models!$F$22:$F$24),IF(AND($U210&gt;=1,$U210&lt;=3),LOOKUP($A$3,Models!$D$7:$D$9,Models!$G$22:$G$24),IF(AND($U210&gt;=4,$U210&lt;=6),LOOKUP($A$3,Models!$D$7:$D$9,Models!$H$22:$H$24), IF(AND($U210&gt;=7,$U210&lt;=10),LOOKUP($A$3,Models!$D$7:$D$9,Models!$I$22:$I$24), IF($U210 &gt; 10,LOOKUP($A$3,Models!$D$7:$D$9,Models!$J$22:$J$24), 0))))), 0)</f>
        <v>0</v>
      </c>
      <c r="AB210" s="14">
        <f>IF($T210=Models!$E$26,IF($U210&lt;1,LOOKUP($A$3,Models!$D$7:$D$9,Models!$F$27:$F$29),IF(AND($U210&gt;=1,$U210&lt;=3),LOOKUP($A$3,Models!$D$7:$D$9,Models!$G$27:$G$29),IF(AND($U210&gt;=4,$U210&lt;=6),LOOKUP($A$3,Models!$D$7:$D$9,Models!$H$27:$H$29), IF(AND($U210&gt;=7,$U210&lt;=10),LOOKUP($A$3,Models!$D$7:$D$9,Models!$I$27:$I$29), IF($U210 &gt; 10,LOOKUP($A$3,Models!$D$7:$D$9,Models!$J$27:$J$29), 0))))), 0)</f>
        <v>0</v>
      </c>
      <c r="AC210" s="14">
        <f>IF($T210=Models!$E$31,IF($U210&lt;1,LOOKUP($A$3,Models!$D$7:$D$9,Models!$F$32:$F$34),IF(AND($U210&gt;=1,$U210&lt;=3),LOOKUP($A$3,Models!$D$7:$D$9,Models!$G$32:$G$34),IF(AND($U210&gt;=4,$U210&lt;=6),LOOKUP($A$3,Models!$D$7:$D$9,Models!$H$32:$H$34), IF(AND($U210&gt;=7,$U210&lt;=10),LOOKUP($A$3,Models!$D$7:$D$9,Models!$I$32:$I$34), IF($U210 &gt; 10,LOOKUP($A$3,Models!$D$7:$D$9,Models!$J$32:$J$34), 0))))), 0)</f>
        <v>0</v>
      </c>
      <c r="AD210" s="14">
        <f>IF($T210=Models!$E$39,IF($U210&lt;1,LOOKUP($A$3,Models!$D$7:$D$9,Models!$F$40:$F$42),IF(AND($U210&gt;=1,$U210&lt;=4),LOOKUP($A$3,Models!$D$7:$D$9,Models!$G$40:$G$42),IF(AND($U210&gt;=5,$U210&lt;=7),LOOKUP($A$3,Models!$D$7:$D$9,Models!$H$40:$H$42), IF($U210 &gt; 7,LOOKUP($A$3,Models!$D$7:$D$9,Models!$I$40:$I$42), 0)))), 0)</f>
        <v>0</v>
      </c>
      <c r="AE210" s="14">
        <f>IF($T210=Models!$E$44,IF($U210&lt;1,LOOKUP($A$3,Models!$D$7:$D$9,Models!$F$45:$F$47),IF(AND($U210&gt;=1,$U210&lt;=4),LOOKUP($A$3,Models!$D$7:$D$9,Models!$G$45:$G$47),IF(AND($U210&gt;=5,$U210&lt;=7),LOOKUP($A$3,Models!$D$7:$D$9,Models!$H$45:$H$47), IF($U210 &gt; 7,LOOKUP($A$3,Models!$D$7:$D$9,Models!$I$45:$I$47), 0)))), 0)</f>
        <v>0</v>
      </c>
      <c r="AF210" s="14">
        <f>IF($T210=Models!$E$49,IF($U210&lt;1,LOOKUP($A$3,Models!$D$7:$D$9,Models!$F$50:$F$52),IF(AND($U210&gt;=1,$U210&lt;=4),LOOKUP($A$3,Models!$D$7:$D$9,Models!$G$50:$G$52),IF(AND($U210&gt;=5,$U210&lt;=7),LOOKUP($A$3,Models!$D$7:$D$9,Models!$H$50:$H$52), IF($U210 &gt; 7,LOOKUP($A$3,Models!$D$7:$D$9,Models!$I$50:$I$52), 0)))), 0)</f>
        <v>0</v>
      </c>
      <c r="AG210" s="14">
        <f>IF($T210=Models!$E$54,IF($U210&lt;1,LOOKUP($A$3,Models!$D$7:$D$9,Models!$F$55:$F$57),IF(AND($U210&gt;=1,$U210&lt;=4),LOOKUP($A$3,Models!$D$7:$D$9,Models!$G$55:$G$57),IF(AND($U210&gt;=5,$U210&lt;=7),LOOKUP($A$3,Models!$D$7:$D$9,Models!$H$55:$H$57), IF($U210 &gt; 7,LOOKUP($A$3,Models!$D$7:$D$9,Models!$I$55:$I$57), 0)))), 0)</f>
        <v>0</v>
      </c>
      <c r="AH210" s="14">
        <f>IF($T210=Models!$E$59,IF($U210&lt;1,LOOKUP($A$3,Models!$D$7:$D$9,Models!$F$60:$F$62),IF(AND($U210&gt;=1,$U210&lt;=4),LOOKUP($A$3,Models!$D$7:$D$9,Models!$G$60:$G$62),IF(AND($U210&gt;=5,$U210&lt;=7),LOOKUP($A$3,Models!$D$7:$D$9,Models!$H$60:$H$62), IF($U210 &gt; 7,LOOKUP($A$3,Models!$D$7:$D$9,Models!$I$60:$I$62), 0)))), 0)</f>
        <v>0</v>
      </c>
    </row>
    <row r="211" spans="16:34">
      <c r="P211" s="6" t="e">
        <f ca="1">IF(LOOKUP(Beds!A244, Models!$A$4:$A$105, Models!$B$4:$B$105) = "QUEBEC 2", " ", IF(LOOKUP(Beds!A244, Models!$A$4:$A$105, Models!$B$4:$B$105) = "QUEBEC", " ", IF(Beds!B244 = 0, 0, YEAR(NOW())-IF(VALUE(LEFT(Beds!B244,2))&gt;80,CONCATENATE(19,LEFT(Beds!B244,2)),CONCATENATE(20,LEFT(Beds!B244,2))))))</f>
        <v>#N/A</v>
      </c>
      <c r="S211" s="7" t="str">
        <f>LEFT(Beds!A242,4)</f>
        <v/>
      </c>
      <c r="T211" t="str">
        <f>IF(S211 = "", " ", LOOKUP(S211,Models!$A$4:$A$99,Models!$B$4:$B$99))</f>
        <v xml:space="preserve"> </v>
      </c>
      <c r="U211" t="str">
        <f>Beds!C242</f>
        <v/>
      </c>
      <c r="W211">
        <f t="shared" si="3"/>
        <v>0</v>
      </c>
      <c r="X211" s="14">
        <f>IF($T211=Models!$E$6,IF($U211&lt;1,LOOKUP($A$3,Models!$D$7:$D$9,Models!$F$7:$F$9),IF(AND($U211&gt;=1,$U211&lt;=3),LOOKUP($A$3,Models!$D$7:$D$9,Models!$G$7:$G$9),IF(AND($U211&gt;=4,$U211&lt;=6),LOOKUP($A$3,Models!$D$7:$D$9,Models!$H$7:$H$9), IF(AND($U211&gt;=7,$U211&lt;=10),LOOKUP($A$3,Models!$D$7:$D$9,Models!$I$7:$I$9), IF($U211 &gt; 10,LOOKUP($A$3,Models!$D$7:$D$9,Models!$J$7:$J$9), 0))))), 0)</f>
        <v>0</v>
      </c>
      <c r="Y211" s="14">
        <f>IF($T211=Models!$E$11,IF($U211&lt;1,LOOKUP($A$3,Models!$D$7:$D$9,Models!$F$12:$F$14),IF(AND($U211&gt;=1,$U211&lt;=3),LOOKUP($A$3,Models!$D$7:$D$9,Models!$G$12:$G$14),IF(AND($U211&gt;=4,$U211&lt;=6),LOOKUP($A$3,Models!$D$7:$D$9,Models!$H$12:$H$14), IF(AND($U211&gt;=7,$U211&lt;=10),LOOKUP($A$3,Models!$D$7:$D$9,Models!$I$12:$I$14), IF($U211 &gt; 10,LOOKUP($A$3,Models!$D$7:$D$9,Models!$J$12:$J$14), 0))))), 0)</f>
        <v>0</v>
      </c>
      <c r="Z211" s="14">
        <f>IF($T211=Models!$E$16,IF($U211&lt;1,LOOKUP($A$3,Models!$D$7:$D$9,Models!$F$17:$F$19),IF(AND($U211&gt;=1,$U211&lt;=3),LOOKUP($A$3,Models!$D$7:$D$9,Models!$G$17:$G$19),IF(AND($U211&gt;=4,$U211&lt;=6),LOOKUP($A$3,Models!$D$7:$D$9,Models!$H$17:$H$19), IF(AND($U211&gt;=7,$U211&lt;=10),LOOKUP($A$3,Models!$D$7:$D$9,Models!$I$17:$I$19), IF($U211 &gt; 10,LOOKUP($A$3,Models!$D$7:$D$9,Models!$J$17:$J$19), 0))))), 0)</f>
        <v>0</v>
      </c>
      <c r="AA211" s="14">
        <f>IF($T211=Models!$E$21,IF($U211&lt;1,LOOKUP($A$3,Models!$D$7:$D$9,Models!$F$22:$F$24),IF(AND($U211&gt;=1,$U211&lt;=3),LOOKUP($A$3,Models!$D$7:$D$9,Models!$G$22:$G$24),IF(AND($U211&gt;=4,$U211&lt;=6),LOOKUP($A$3,Models!$D$7:$D$9,Models!$H$22:$H$24), IF(AND($U211&gt;=7,$U211&lt;=10),LOOKUP($A$3,Models!$D$7:$D$9,Models!$I$22:$I$24), IF($U211 &gt; 10,LOOKUP($A$3,Models!$D$7:$D$9,Models!$J$22:$J$24), 0))))), 0)</f>
        <v>0</v>
      </c>
      <c r="AB211" s="14">
        <f>IF($T211=Models!$E$26,IF($U211&lt;1,LOOKUP($A$3,Models!$D$7:$D$9,Models!$F$27:$F$29),IF(AND($U211&gt;=1,$U211&lt;=3),LOOKUP($A$3,Models!$D$7:$D$9,Models!$G$27:$G$29),IF(AND($U211&gt;=4,$U211&lt;=6),LOOKUP($A$3,Models!$D$7:$D$9,Models!$H$27:$H$29), IF(AND($U211&gt;=7,$U211&lt;=10),LOOKUP($A$3,Models!$D$7:$D$9,Models!$I$27:$I$29), IF($U211 &gt; 10,LOOKUP($A$3,Models!$D$7:$D$9,Models!$J$27:$J$29), 0))))), 0)</f>
        <v>0</v>
      </c>
      <c r="AC211" s="14">
        <f>IF($T211=Models!$E$31,IF($U211&lt;1,LOOKUP($A$3,Models!$D$7:$D$9,Models!$F$32:$F$34),IF(AND($U211&gt;=1,$U211&lt;=3),LOOKUP($A$3,Models!$D$7:$D$9,Models!$G$32:$G$34),IF(AND($U211&gt;=4,$U211&lt;=6),LOOKUP($A$3,Models!$D$7:$D$9,Models!$H$32:$H$34), IF(AND($U211&gt;=7,$U211&lt;=10),LOOKUP($A$3,Models!$D$7:$D$9,Models!$I$32:$I$34), IF($U211 &gt; 10,LOOKUP($A$3,Models!$D$7:$D$9,Models!$J$32:$J$34), 0))))), 0)</f>
        <v>0</v>
      </c>
      <c r="AD211" s="14">
        <f>IF($T211=Models!$E$39,IF($U211&lt;1,LOOKUP($A$3,Models!$D$7:$D$9,Models!$F$40:$F$42),IF(AND($U211&gt;=1,$U211&lt;=4),LOOKUP($A$3,Models!$D$7:$D$9,Models!$G$40:$G$42),IF(AND($U211&gt;=5,$U211&lt;=7),LOOKUP($A$3,Models!$D$7:$D$9,Models!$H$40:$H$42), IF($U211 &gt; 7,LOOKUP($A$3,Models!$D$7:$D$9,Models!$I$40:$I$42), 0)))), 0)</f>
        <v>0</v>
      </c>
      <c r="AE211" s="14">
        <f>IF($T211=Models!$E$44,IF($U211&lt;1,LOOKUP($A$3,Models!$D$7:$D$9,Models!$F$45:$F$47),IF(AND($U211&gt;=1,$U211&lt;=4),LOOKUP($A$3,Models!$D$7:$D$9,Models!$G$45:$G$47),IF(AND($U211&gt;=5,$U211&lt;=7),LOOKUP($A$3,Models!$D$7:$D$9,Models!$H$45:$H$47), IF($U211 &gt; 7,LOOKUP($A$3,Models!$D$7:$D$9,Models!$I$45:$I$47), 0)))), 0)</f>
        <v>0</v>
      </c>
      <c r="AF211" s="14">
        <f>IF($T211=Models!$E$49,IF($U211&lt;1,LOOKUP($A$3,Models!$D$7:$D$9,Models!$F$50:$F$52),IF(AND($U211&gt;=1,$U211&lt;=4),LOOKUP($A$3,Models!$D$7:$D$9,Models!$G$50:$G$52),IF(AND($U211&gt;=5,$U211&lt;=7),LOOKUP($A$3,Models!$D$7:$D$9,Models!$H$50:$H$52), IF($U211 &gt; 7,LOOKUP($A$3,Models!$D$7:$D$9,Models!$I$50:$I$52), 0)))), 0)</f>
        <v>0</v>
      </c>
      <c r="AG211" s="14">
        <f>IF($T211=Models!$E$54,IF($U211&lt;1,LOOKUP($A$3,Models!$D$7:$D$9,Models!$F$55:$F$57),IF(AND($U211&gt;=1,$U211&lt;=4),LOOKUP($A$3,Models!$D$7:$D$9,Models!$G$55:$G$57),IF(AND($U211&gt;=5,$U211&lt;=7),LOOKUP($A$3,Models!$D$7:$D$9,Models!$H$55:$H$57), IF($U211 &gt; 7,LOOKUP($A$3,Models!$D$7:$D$9,Models!$I$55:$I$57), 0)))), 0)</f>
        <v>0</v>
      </c>
      <c r="AH211" s="14">
        <f>IF($T211=Models!$E$59,IF($U211&lt;1,LOOKUP($A$3,Models!$D$7:$D$9,Models!$F$60:$F$62),IF(AND($U211&gt;=1,$U211&lt;=4),LOOKUP($A$3,Models!$D$7:$D$9,Models!$G$60:$G$62),IF(AND($U211&gt;=5,$U211&lt;=7),LOOKUP($A$3,Models!$D$7:$D$9,Models!$H$60:$H$62), IF($U211 &gt; 7,LOOKUP($A$3,Models!$D$7:$D$9,Models!$I$60:$I$62), 0)))), 0)</f>
        <v>0</v>
      </c>
    </row>
    <row r="212" spans="16:34">
      <c r="P212" s="6" t="e">
        <f ca="1">IF(LOOKUP(Beds!A245, Models!$A$4:$A$105, Models!$B$4:$B$105) = "QUEBEC 2", " ", IF(LOOKUP(Beds!A245, Models!$A$4:$A$105, Models!$B$4:$B$105) = "QUEBEC", " ", IF(Beds!B245 = 0, 0, YEAR(NOW())-IF(VALUE(LEFT(Beds!B245,2))&gt;80,CONCATENATE(19,LEFT(Beds!B245,2)),CONCATENATE(20,LEFT(Beds!B245,2))))))</f>
        <v>#N/A</v>
      </c>
      <c r="S212" s="7" t="str">
        <f>LEFT(Beds!A243,4)</f>
        <v/>
      </c>
      <c r="T212" t="str">
        <f>IF(S212 = "", " ", LOOKUP(S212,Models!$A$4:$A$99,Models!$B$4:$B$99))</f>
        <v xml:space="preserve"> </v>
      </c>
      <c r="U212" t="str">
        <f>Beds!C243</f>
        <v/>
      </c>
      <c r="W212">
        <f t="shared" si="3"/>
        <v>0</v>
      </c>
      <c r="X212" s="14">
        <f>IF($T212=Models!$E$6,IF($U212&lt;1,LOOKUP($A$3,Models!$D$7:$D$9,Models!$F$7:$F$9),IF(AND($U212&gt;=1,$U212&lt;=3),LOOKUP($A$3,Models!$D$7:$D$9,Models!$G$7:$G$9),IF(AND($U212&gt;=4,$U212&lt;=6),LOOKUP($A$3,Models!$D$7:$D$9,Models!$H$7:$H$9), IF(AND($U212&gt;=7,$U212&lt;=10),LOOKUP($A$3,Models!$D$7:$D$9,Models!$I$7:$I$9), IF($U212 &gt; 10,LOOKUP($A$3,Models!$D$7:$D$9,Models!$J$7:$J$9), 0))))), 0)</f>
        <v>0</v>
      </c>
      <c r="Y212" s="14">
        <f>IF($T212=Models!$E$11,IF($U212&lt;1,LOOKUP($A$3,Models!$D$7:$D$9,Models!$F$12:$F$14),IF(AND($U212&gt;=1,$U212&lt;=3),LOOKUP($A$3,Models!$D$7:$D$9,Models!$G$12:$G$14),IF(AND($U212&gt;=4,$U212&lt;=6),LOOKUP($A$3,Models!$D$7:$D$9,Models!$H$12:$H$14), IF(AND($U212&gt;=7,$U212&lt;=10),LOOKUP($A$3,Models!$D$7:$D$9,Models!$I$12:$I$14), IF($U212 &gt; 10,LOOKUP($A$3,Models!$D$7:$D$9,Models!$J$12:$J$14), 0))))), 0)</f>
        <v>0</v>
      </c>
      <c r="Z212" s="14">
        <f>IF($T212=Models!$E$16,IF($U212&lt;1,LOOKUP($A$3,Models!$D$7:$D$9,Models!$F$17:$F$19),IF(AND($U212&gt;=1,$U212&lt;=3),LOOKUP($A$3,Models!$D$7:$D$9,Models!$G$17:$G$19),IF(AND($U212&gt;=4,$U212&lt;=6),LOOKUP($A$3,Models!$D$7:$D$9,Models!$H$17:$H$19), IF(AND($U212&gt;=7,$U212&lt;=10),LOOKUP($A$3,Models!$D$7:$D$9,Models!$I$17:$I$19), IF($U212 &gt; 10,LOOKUP($A$3,Models!$D$7:$D$9,Models!$J$17:$J$19), 0))))), 0)</f>
        <v>0</v>
      </c>
      <c r="AA212" s="14">
        <f>IF($T212=Models!$E$21,IF($U212&lt;1,LOOKUP($A$3,Models!$D$7:$D$9,Models!$F$22:$F$24),IF(AND($U212&gt;=1,$U212&lt;=3),LOOKUP($A$3,Models!$D$7:$D$9,Models!$G$22:$G$24),IF(AND($U212&gt;=4,$U212&lt;=6),LOOKUP($A$3,Models!$D$7:$D$9,Models!$H$22:$H$24), IF(AND($U212&gt;=7,$U212&lt;=10),LOOKUP($A$3,Models!$D$7:$D$9,Models!$I$22:$I$24), IF($U212 &gt; 10,LOOKUP($A$3,Models!$D$7:$D$9,Models!$J$22:$J$24), 0))))), 0)</f>
        <v>0</v>
      </c>
      <c r="AB212" s="14">
        <f>IF($T212=Models!$E$26,IF($U212&lt;1,LOOKUP($A$3,Models!$D$7:$D$9,Models!$F$27:$F$29),IF(AND($U212&gt;=1,$U212&lt;=3),LOOKUP($A$3,Models!$D$7:$D$9,Models!$G$27:$G$29),IF(AND($U212&gt;=4,$U212&lt;=6),LOOKUP($A$3,Models!$D$7:$D$9,Models!$H$27:$H$29), IF(AND($U212&gt;=7,$U212&lt;=10),LOOKUP($A$3,Models!$D$7:$D$9,Models!$I$27:$I$29), IF($U212 &gt; 10,LOOKUP($A$3,Models!$D$7:$D$9,Models!$J$27:$J$29), 0))))), 0)</f>
        <v>0</v>
      </c>
      <c r="AC212" s="14">
        <f>IF($T212=Models!$E$31,IF($U212&lt;1,LOOKUP($A$3,Models!$D$7:$D$9,Models!$F$32:$F$34),IF(AND($U212&gt;=1,$U212&lt;=3),LOOKUP($A$3,Models!$D$7:$D$9,Models!$G$32:$G$34),IF(AND($U212&gt;=4,$U212&lt;=6),LOOKUP($A$3,Models!$D$7:$D$9,Models!$H$32:$H$34), IF(AND($U212&gt;=7,$U212&lt;=10),LOOKUP($A$3,Models!$D$7:$D$9,Models!$I$32:$I$34), IF($U212 &gt; 10,LOOKUP($A$3,Models!$D$7:$D$9,Models!$J$32:$J$34), 0))))), 0)</f>
        <v>0</v>
      </c>
      <c r="AD212" s="14">
        <f>IF($T212=Models!$E$39,IF($U212&lt;1,LOOKUP($A$3,Models!$D$7:$D$9,Models!$F$40:$F$42),IF(AND($U212&gt;=1,$U212&lt;=4),LOOKUP($A$3,Models!$D$7:$D$9,Models!$G$40:$G$42),IF(AND($U212&gt;=5,$U212&lt;=7),LOOKUP($A$3,Models!$D$7:$D$9,Models!$H$40:$H$42), IF($U212 &gt; 7,LOOKUP($A$3,Models!$D$7:$D$9,Models!$I$40:$I$42), 0)))), 0)</f>
        <v>0</v>
      </c>
      <c r="AE212" s="14">
        <f>IF($T212=Models!$E$44,IF($U212&lt;1,LOOKUP($A$3,Models!$D$7:$D$9,Models!$F$45:$F$47),IF(AND($U212&gt;=1,$U212&lt;=4),LOOKUP($A$3,Models!$D$7:$D$9,Models!$G$45:$G$47),IF(AND($U212&gt;=5,$U212&lt;=7),LOOKUP($A$3,Models!$D$7:$D$9,Models!$H$45:$H$47), IF($U212 &gt; 7,LOOKUP($A$3,Models!$D$7:$D$9,Models!$I$45:$I$47), 0)))), 0)</f>
        <v>0</v>
      </c>
      <c r="AF212" s="14">
        <f>IF($T212=Models!$E$49,IF($U212&lt;1,LOOKUP($A$3,Models!$D$7:$D$9,Models!$F$50:$F$52),IF(AND($U212&gt;=1,$U212&lt;=4),LOOKUP($A$3,Models!$D$7:$D$9,Models!$G$50:$G$52),IF(AND($U212&gt;=5,$U212&lt;=7),LOOKUP($A$3,Models!$D$7:$D$9,Models!$H$50:$H$52), IF($U212 &gt; 7,LOOKUP($A$3,Models!$D$7:$D$9,Models!$I$50:$I$52), 0)))), 0)</f>
        <v>0</v>
      </c>
      <c r="AG212" s="14">
        <f>IF($T212=Models!$E$54,IF($U212&lt;1,LOOKUP($A$3,Models!$D$7:$D$9,Models!$F$55:$F$57),IF(AND($U212&gt;=1,$U212&lt;=4),LOOKUP($A$3,Models!$D$7:$D$9,Models!$G$55:$G$57),IF(AND($U212&gt;=5,$U212&lt;=7),LOOKUP($A$3,Models!$D$7:$D$9,Models!$H$55:$H$57), IF($U212 &gt; 7,LOOKUP($A$3,Models!$D$7:$D$9,Models!$I$55:$I$57), 0)))), 0)</f>
        <v>0</v>
      </c>
      <c r="AH212" s="14">
        <f>IF($T212=Models!$E$59,IF($U212&lt;1,LOOKUP($A$3,Models!$D$7:$D$9,Models!$F$60:$F$62),IF(AND($U212&gt;=1,$U212&lt;=4),LOOKUP($A$3,Models!$D$7:$D$9,Models!$G$60:$G$62),IF(AND($U212&gt;=5,$U212&lt;=7),LOOKUP($A$3,Models!$D$7:$D$9,Models!$H$60:$H$62), IF($U212 &gt; 7,LOOKUP($A$3,Models!$D$7:$D$9,Models!$I$60:$I$62), 0)))), 0)</f>
        <v>0</v>
      </c>
    </row>
    <row r="213" spans="16:34">
      <c r="P213" s="6" t="e">
        <f ca="1">IF(LOOKUP(Beds!A246, Models!$A$4:$A$105, Models!$B$4:$B$105) = "QUEBEC 2", " ", IF(LOOKUP(Beds!A246, Models!$A$4:$A$105, Models!$B$4:$B$105) = "QUEBEC", " ", IF(Beds!B246 = 0, 0, YEAR(NOW())-IF(VALUE(LEFT(Beds!B246,2))&gt;80,CONCATENATE(19,LEFT(Beds!B246,2)),CONCATENATE(20,LEFT(Beds!B246,2))))))</f>
        <v>#N/A</v>
      </c>
      <c r="S213" s="7" t="str">
        <f>LEFT(Beds!A244,4)</f>
        <v/>
      </c>
      <c r="T213" t="str">
        <f>IF(S213 = "", " ", LOOKUP(S213,Models!$A$4:$A$99,Models!$B$4:$B$99))</f>
        <v xml:space="preserve"> </v>
      </c>
      <c r="U213" t="str">
        <f>Beds!C244</f>
        <v/>
      </c>
      <c r="W213">
        <f t="shared" si="3"/>
        <v>0</v>
      </c>
      <c r="X213" s="14">
        <f>IF($T213=Models!$E$6,IF($U213&lt;1,LOOKUP($A$3,Models!$D$7:$D$9,Models!$F$7:$F$9),IF(AND($U213&gt;=1,$U213&lt;=3),LOOKUP($A$3,Models!$D$7:$D$9,Models!$G$7:$G$9),IF(AND($U213&gt;=4,$U213&lt;=6),LOOKUP($A$3,Models!$D$7:$D$9,Models!$H$7:$H$9), IF(AND($U213&gt;=7,$U213&lt;=10),LOOKUP($A$3,Models!$D$7:$D$9,Models!$I$7:$I$9), IF($U213 &gt; 10,LOOKUP($A$3,Models!$D$7:$D$9,Models!$J$7:$J$9), 0))))), 0)</f>
        <v>0</v>
      </c>
      <c r="Y213" s="14">
        <f>IF($T213=Models!$E$11,IF($U213&lt;1,LOOKUP($A$3,Models!$D$7:$D$9,Models!$F$12:$F$14),IF(AND($U213&gt;=1,$U213&lt;=3),LOOKUP($A$3,Models!$D$7:$D$9,Models!$G$12:$G$14),IF(AND($U213&gt;=4,$U213&lt;=6),LOOKUP($A$3,Models!$D$7:$D$9,Models!$H$12:$H$14), IF(AND($U213&gt;=7,$U213&lt;=10),LOOKUP($A$3,Models!$D$7:$D$9,Models!$I$12:$I$14), IF($U213 &gt; 10,LOOKUP($A$3,Models!$D$7:$D$9,Models!$J$12:$J$14), 0))))), 0)</f>
        <v>0</v>
      </c>
      <c r="Z213" s="14">
        <f>IF($T213=Models!$E$16,IF($U213&lt;1,LOOKUP($A$3,Models!$D$7:$D$9,Models!$F$17:$F$19),IF(AND($U213&gt;=1,$U213&lt;=3),LOOKUP($A$3,Models!$D$7:$D$9,Models!$G$17:$G$19),IF(AND($U213&gt;=4,$U213&lt;=6),LOOKUP($A$3,Models!$D$7:$D$9,Models!$H$17:$H$19), IF(AND($U213&gt;=7,$U213&lt;=10),LOOKUP($A$3,Models!$D$7:$D$9,Models!$I$17:$I$19), IF($U213 &gt; 10,LOOKUP($A$3,Models!$D$7:$D$9,Models!$J$17:$J$19), 0))))), 0)</f>
        <v>0</v>
      </c>
      <c r="AA213" s="14">
        <f>IF($T213=Models!$E$21,IF($U213&lt;1,LOOKUP($A$3,Models!$D$7:$D$9,Models!$F$22:$F$24),IF(AND($U213&gt;=1,$U213&lt;=3),LOOKUP($A$3,Models!$D$7:$D$9,Models!$G$22:$G$24),IF(AND($U213&gt;=4,$U213&lt;=6),LOOKUP($A$3,Models!$D$7:$D$9,Models!$H$22:$H$24), IF(AND($U213&gt;=7,$U213&lt;=10),LOOKUP($A$3,Models!$D$7:$D$9,Models!$I$22:$I$24), IF($U213 &gt; 10,LOOKUP($A$3,Models!$D$7:$D$9,Models!$J$22:$J$24), 0))))), 0)</f>
        <v>0</v>
      </c>
      <c r="AB213" s="14">
        <f>IF($T213=Models!$E$26,IF($U213&lt;1,LOOKUP($A$3,Models!$D$7:$D$9,Models!$F$27:$F$29),IF(AND($U213&gt;=1,$U213&lt;=3),LOOKUP($A$3,Models!$D$7:$D$9,Models!$G$27:$G$29),IF(AND($U213&gt;=4,$U213&lt;=6),LOOKUP($A$3,Models!$D$7:$D$9,Models!$H$27:$H$29), IF(AND($U213&gt;=7,$U213&lt;=10),LOOKUP($A$3,Models!$D$7:$D$9,Models!$I$27:$I$29), IF($U213 &gt; 10,LOOKUP($A$3,Models!$D$7:$D$9,Models!$J$27:$J$29), 0))))), 0)</f>
        <v>0</v>
      </c>
      <c r="AC213" s="14">
        <f>IF($T213=Models!$E$31,IF($U213&lt;1,LOOKUP($A$3,Models!$D$7:$D$9,Models!$F$32:$F$34),IF(AND($U213&gt;=1,$U213&lt;=3),LOOKUP($A$3,Models!$D$7:$D$9,Models!$G$32:$G$34),IF(AND($U213&gt;=4,$U213&lt;=6),LOOKUP($A$3,Models!$D$7:$D$9,Models!$H$32:$H$34), IF(AND($U213&gt;=7,$U213&lt;=10),LOOKUP($A$3,Models!$D$7:$D$9,Models!$I$32:$I$34), IF($U213 &gt; 10,LOOKUP($A$3,Models!$D$7:$D$9,Models!$J$32:$J$34), 0))))), 0)</f>
        <v>0</v>
      </c>
      <c r="AD213" s="14">
        <f>IF($T213=Models!$E$39,IF($U213&lt;1,LOOKUP($A$3,Models!$D$7:$D$9,Models!$F$40:$F$42),IF(AND($U213&gt;=1,$U213&lt;=4),LOOKUP($A$3,Models!$D$7:$D$9,Models!$G$40:$G$42),IF(AND($U213&gt;=5,$U213&lt;=7),LOOKUP($A$3,Models!$D$7:$D$9,Models!$H$40:$H$42), IF($U213 &gt; 7,LOOKUP($A$3,Models!$D$7:$D$9,Models!$I$40:$I$42), 0)))), 0)</f>
        <v>0</v>
      </c>
      <c r="AE213" s="14">
        <f>IF($T213=Models!$E$44,IF($U213&lt;1,LOOKUP($A$3,Models!$D$7:$D$9,Models!$F$45:$F$47),IF(AND($U213&gt;=1,$U213&lt;=4),LOOKUP($A$3,Models!$D$7:$D$9,Models!$G$45:$G$47),IF(AND($U213&gt;=5,$U213&lt;=7),LOOKUP($A$3,Models!$D$7:$D$9,Models!$H$45:$H$47), IF($U213 &gt; 7,LOOKUP($A$3,Models!$D$7:$D$9,Models!$I$45:$I$47), 0)))), 0)</f>
        <v>0</v>
      </c>
      <c r="AF213" s="14">
        <f>IF($T213=Models!$E$49,IF($U213&lt;1,LOOKUP($A$3,Models!$D$7:$D$9,Models!$F$50:$F$52),IF(AND($U213&gt;=1,$U213&lt;=4),LOOKUP($A$3,Models!$D$7:$D$9,Models!$G$50:$G$52),IF(AND($U213&gt;=5,$U213&lt;=7),LOOKUP($A$3,Models!$D$7:$D$9,Models!$H$50:$H$52), IF($U213 &gt; 7,LOOKUP($A$3,Models!$D$7:$D$9,Models!$I$50:$I$52), 0)))), 0)</f>
        <v>0</v>
      </c>
      <c r="AG213" s="14">
        <f>IF($T213=Models!$E$54,IF($U213&lt;1,LOOKUP($A$3,Models!$D$7:$D$9,Models!$F$55:$F$57),IF(AND($U213&gt;=1,$U213&lt;=4),LOOKUP($A$3,Models!$D$7:$D$9,Models!$G$55:$G$57),IF(AND($U213&gt;=5,$U213&lt;=7),LOOKUP($A$3,Models!$D$7:$D$9,Models!$H$55:$H$57), IF($U213 &gt; 7,LOOKUP($A$3,Models!$D$7:$D$9,Models!$I$55:$I$57), 0)))), 0)</f>
        <v>0</v>
      </c>
      <c r="AH213" s="14">
        <f>IF($T213=Models!$E$59,IF($U213&lt;1,LOOKUP($A$3,Models!$D$7:$D$9,Models!$F$60:$F$62),IF(AND($U213&gt;=1,$U213&lt;=4),LOOKUP($A$3,Models!$D$7:$D$9,Models!$G$60:$G$62),IF(AND($U213&gt;=5,$U213&lt;=7),LOOKUP($A$3,Models!$D$7:$D$9,Models!$H$60:$H$62), IF($U213 &gt; 7,LOOKUP($A$3,Models!$D$7:$D$9,Models!$I$60:$I$62), 0)))), 0)</f>
        <v>0</v>
      </c>
    </row>
    <row r="214" spans="16:34">
      <c r="P214" s="6" t="e">
        <f ca="1">IF(LOOKUP(Beds!A247, Models!$A$4:$A$105, Models!$B$4:$B$105) = "QUEBEC 2", " ", IF(LOOKUP(Beds!A247, Models!$A$4:$A$105, Models!$B$4:$B$105) = "QUEBEC", " ", IF(Beds!B247 = 0, 0, YEAR(NOW())-IF(VALUE(LEFT(Beds!B247,2))&gt;80,CONCATENATE(19,LEFT(Beds!B247,2)),CONCATENATE(20,LEFT(Beds!B247,2))))))</f>
        <v>#N/A</v>
      </c>
      <c r="S214" s="7" t="str">
        <f>LEFT(Beds!A245,4)</f>
        <v/>
      </c>
      <c r="T214" t="str">
        <f>IF(S214 = "", " ", LOOKUP(S214,Models!$A$4:$A$99,Models!$B$4:$B$99))</f>
        <v xml:space="preserve"> </v>
      </c>
      <c r="U214" t="str">
        <f>Beds!C245</f>
        <v/>
      </c>
      <c r="W214">
        <f t="shared" si="3"/>
        <v>0</v>
      </c>
      <c r="X214" s="14">
        <f>IF($T214=Models!$E$6,IF($U214&lt;1,LOOKUP($A$3,Models!$D$7:$D$9,Models!$F$7:$F$9),IF(AND($U214&gt;=1,$U214&lt;=3),LOOKUP($A$3,Models!$D$7:$D$9,Models!$G$7:$G$9),IF(AND($U214&gt;=4,$U214&lt;=6),LOOKUP($A$3,Models!$D$7:$D$9,Models!$H$7:$H$9), IF(AND($U214&gt;=7,$U214&lt;=10),LOOKUP($A$3,Models!$D$7:$D$9,Models!$I$7:$I$9), IF($U214 &gt; 10,LOOKUP($A$3,Models!$D$7:$D$9,Models!$J$7:$J$9), 0))))), 0)</f>
        <v>0</v>
      </c>
      <c r="Y214" s="14">
        <f>IF($T214=Models!$E$11,IF($U214&lt;1,LOOKUP($A$3,Models!$D$7:$D$9,Models!$F$12:$F$14),IF(AND($U214&gt;=1,$U214&lt;=3),LOOKUP($A$3,Models!$D$7:$D$9,Models!$G$12:$G$14),IF(AND($U214&gt;=4,$U214&lt;=6),LOOKUP($A$3,Models!$D$7:$D$9,Models!$H$12:$H$14), IF(AND($U214&gt;=7,$U214&lt;=10),LOOKUP($A$3,Models!$D$7:$D$9,Models!$I$12:$I$14), IF($U214 &gt; 10,LOOKUP($A$3,Models!$D$7:$D$9,Models!$J$12:$J$14), 0))))), 0)</f>
        <v>0</v>
      </c>
      <c r="Z214" s="14">
        <f>IF($T214=Models!$E$16,IF($U214&lt;1,LOOKUP($A$3,Models!$D$7:$D$9,Models!$F$17:$F$19),IF(AND($U214&gt;=1,$U214&lt;=3),LOOKUP($A$3,Models!$D$7:$D$9,Models!$G$17:$G$19),IF(AND($U214&gt;=4,$U214&lt;=6),LOOKUP($A$3,Models!$D$7:$D$9,Models!$H$17:$H$19), IF(AND($U214&gt;=7,$U214&lt;=10),LOOKUP($A$3,Models!$D$7:$D$9,Models!$I$17:$I$19), IF($U214 &gt; 10,LOOKUP($A$3,Models!$D$7:$D$9,Models!$J$17:$J$19), 0))))), 0)</f>
        <v>0</v>
      </c>
      <c r="AA214" s="14">
        <f>IF($T214=Models!$E$21,IF($U214&lt;1,LOOKUP($A$3,Models!$D$7:$D$9,Models!$F$22:$F$24),IF(AND($U214&gt;=1,$U214&lt;=3),LOOKUP($A$3,Models!$D$7:$D$9,Models!$G$22:$G$24),IF(AND($U214&gt;=4,$U214&lt;=6),LOOKUP($A$3,Models!$D$7:$D$9,Models!$H$22:$H$24), IF(AND($U214&gt;=7,$U214&lt;=10),LOOKUP($A$3,Models!$D$7:$D$9,Models!$I$22:$I$24), IF($U214 &gt; 10,LOOKUP($A$3,Models!$D$7:$D$9,Models!$J$22:$J$24), 0))))), 0)</f>
        <v>0</v>
      </c>
      <c r="AB214" s="14">
        <f>IF($T214=Models!$E$26,IF($U214&lt;1,LOOKUP($A$3,Models!$D$7:$D$9,Models!$F$27:$F$29),IF(AND($U214&gt;=1,$U214&lt;=3),LOOKUP($A$3,Models!$D$7:$D$9,Models!$G$27:$G$29),IF(AND($U214&gt;=4,$U214&lt;=6),LOOKUP($A$3,Models!$D$7:$D$9,Models!$H$27:$H$29), IF(AND($U214&gt;=7,$U214&lt;=10),LOOKUP($A$3,Models!$D$7:$D$9,Models!$I$27:$I$29), IF($U214 &gt; 10,LOOKUP($A$3,Models!$D$7:$D$9,Models!$J$27:$J$29), 0))))), 0)</f>
        <v>0</v>
      </c>
      <c r="AC214" s="14">
        <f>IF($T214=Models!$E$31,IF($U214&lt;1,LOOKUP($A$3,Models!$D$7:$D$9,Models!$F$32:$F$34),IF(AND($U214&gt;=1,$U214&lt;=3),LOOKUP($A$3,Models!$D$7:$D$9,Models!$G$32:$G$34),IF(AND($U214&gt;=4,$U214&lt;=6),LOOKUP($A$3,Models!$D$7:$D$9,Models!$H$32:$H$34), IF(AND($U214&gt;=7,$U214&lt;=10),LOOKUP($A$3,Models!$D$7:$D$9,Models!$I$32:$I$34), IF($U214 &gt; 10,LOOKUP($A$3,Models!$D$7:$D$9,Models!$J$32:$J$34), 0))))), 0)</f>
        <v>0</v>
      </c>
      <c r="AD214" s="14">
        <f>IF($T214=Models!$E$39,IF($U214&lt;1,LOOKUP($A$3,Models!$D$7:$D$9,Models!$F$40:$F$42),IF(AND($U214&gt;=1,$U214&lt;=4),LOOKUP($A$3,Models!$D$7:$D$9,Models!$G$40:$G$42),IF(AND($U214&gt;=5,$U214&lt;=7),LOOKUP($A$3,Models!$D$7:$D$9,Models!$H$40:$H$42), IF($U214 &gt; 7,LOOKUP($A$3,Models!$D$7:$D$9,Models!$I$40:$I$42), 0)))), 0)</f>
        <v>0</v>
      </c>
      <c r="AE214" s="14">
        <f>IF($T214=Models!$E$44,IF($U214&lt;1,LOOKUP($A$3,Models!$D$7:$D$9,Models!$F$45:$F$47),IF(AND($U214&gt;=1,$U214&lt;=4),LOOKUP($A$3,Models!$D$7:$D$9,Models!$G$45:$G$47),IF(AND($U214&gt;=5,$U214&lt;=7),LOOKUP($A$3,Models!$D$7:$D$9,Models!$H$45:$H$47), IF($U214 &gt; 7,LOOKUP($A$3,Models!$D$7:$D$9,Models!$I$45:$I$47), 0)))), 0)</f>
        <v>0</v>
      </c>
      <c r="AF214" s="14">
        <f>IF($T214=Models!$E$49,IF($U214&lt;1,LOOKUP($A$3,Models!$D$7:$D$9,Models!$F$50:$F$52),IF(AND($U214&gt;=1,$U214&lt;=4),LOOKUP($A$3,Models!$D$7:$D$9,Models!$G$50:$G$52),IF(AND($U214&gt;=5,$U214&lt;=7),LOOKUP($A$3,Models!$D$7:$D$9,Models!$H$50:$H$52), IF($U214 &gt; 7,LOOKUP($A$3,Models!$D$7:$D$9,Models!$I$50:$I$52), 0)))), 0)</f>
        <v>0</v>
      </c>
      <c r="AG214" s="14">
        <f>IF($T214=Models!$E$54,IF($U214&lt;1,LOOKUP($A$3,Models!$D$7:$D$9,Models!$F$55:$F$57),IF(AND($U214&gt;=1,$U214&lt;=4),LOOKUP($A$3,Models!$D$7:$D$9,Models!$G$55:$G$57),IF(AND($U214&gt;=5,$U214&lt;=7),LOOKUP($A$3,Models!$D$7:$D$9,Models!$H$55:$H$57), IF($U214 &gt; 7,LOOKUP($A$3,Models!$D$7:$D$9,Models!$I$55:$I$57), 0)))), 0)</f>
        <v>0</v>
      </c>
      <c r="AH214" s="14">
        <f>IF($T214=Models!$E$59,IF($U214&lt;1,LOOKUP($A$3,Models!$D$7:$D$9,Models!$F$60:$F$62),IF(AND($U214&gt;=1,$U214&lt;=4),LOOKUP($A$3,Models!$D$7:$D$9,Models!$G$60:$G$62),IF(AND($U214&gt;=5,$U214&lt;=7),LOOKUP($A$3,Models!$D$7:$D$9,Models!$H$60:$H$62), IF($U214 &gt; 7,LOOKUP($A$3,Models!$D$7:$D$9,Models!$I$60:$I$62), 0)))), 0)</f>
        <v>0</v>
      </c>
    </row>
    <row r="215" spans="16:34">
      <c r="P215" s="6" t="e">
        <f ca="1">IF(LOOKUP(Beds!A248, Models!$A$4:$A$105, Models!$B$4:$B$105) = "QUEBEC 2", " ", IF(LOOKUP(Beds!A248, Models!$A$4:$A$105, Models!$B$4:$B$105) = "QUEBEC", " ", IF(Beds!B248 = 0, 0, YEAR(NOW())-IF(VALUE(LEFT(Beds!B248,2))&gt;80,CONCATENATE(19,LEFT(Beds!B248,2)),CONCATENATE(20,LEFT(Beds!B248,2))))))</f>
        <v>#N/A</v>
      </c>
      <c r="S215" s="7" t="str">
        <f>LEFT(Beds!A246,4)</f>
        <v/>
      </c>
      <c r="T215" t="str">
        <f>IF(S215 = "", " ", LOOKUP(S215,Models!$A$4:$A$99,Models!$B$4:$B$99))</f>
        <v xml:space="preserve"> </v>
      </c>
      <c r="U215" t="str">
        <f>Beds!C246</f>
        <v/>
      </c>
      <c r="W215">
        <f t="shared" si="3"/>
        <v>0</v>
      </c>
      <c r="X215" s="14">
        <f>IF($T215=Models!$E$6,IF($U215&lt;1,LOOKUP($A$3,Models!$D$7:$D$9,Models!$F$7:$F$9),IF(AND($U215&gt;=1,$U215&lt;=3),LOOKUP($A$3,Models!$D$7:$D$9,Models!$G$7:$G$9),IF(AND($U215&gt;=4,$U215&lt;=6),LOOKUP($A$3,Models!$D$7:$D$9,Models!$H$7:$H$9), IF(AND($U215&gt;=7,$U215&lt;=10),LOOKUP($A$3,Models!$D$7:$D$9,Models!$I$7:$I$9), IF($U215 &gt; 10,LOOKUP($A$3,Models!$D$7:$D$9,Models!$J$7:$J$9), 0))))), 0)</f>
        <v>0</v>
      </c>
      <c r="Y215" s="14">
        <f>IF($T215=Models!$E$11,IF($U215&lt;1,LOOKUP($A$3,Models!$D$7:$D$9,Models!$F$12:$F$14),IF(AND($U215&gt;=1,$U215&lt;=3),LOOKUP($A$3,Models!$D$7:$D$9,Models!$G$12:$G$14),IF(AND($U215&gt;=4,$U215&lt;=6),LOOKUP($A$3,Models!$D$7:$D$9,Models!$H$12:$H$14), IF(AND($U215&gt;=7,$U215&lt;=10),LOOKUP($A$3,Models!$D$7:$D$9,Models!$I$12:$I$14), IF($U215 &gt; 10,LOOKUP($A$3,Models!$D$7:$D$9,Models!$J$12:$J$14), 0))))), 0)</f>
        <v>0</v>
      </c>
      <c r="Z215" s="14">
        <f>IF($T215=Models!$E$16,IF($U215&lt;1,LOOKUP($A$3,Models!$D$7:$D$9,Models!$F$17:$F$19),IF(AND($U215&gt;=1,$U215&lt;=3),LOOKUP($A$3,Models!$D$7:$D$9,Models!$G$17:$G$19),IF(AND($U215&gt;=4,$U215&lt;=6),LOOKUP($A$3,Models!$D$7:$D$9,Models!$H$17:$H$19), IF(AND($U215&gt;=7,$U215&lt;=10),LOOKUP($A$3,Models!$D$7:$D$9,Models!$I$17:$I$19), IF($U215 &gt; 10,LOOKUP($A$3,Models!$D$7:$D$9,Models!$J$17:$J$19), 0))))), 0)</f>
        <v>0</v>
      </c>
      <c r="AA215" s="14">
        <f>IF($T215=Models!$E$21,IF($U215&lt;1,LOOKUP($A$3,Models!$D$7:$D$9,Models!$F$22:$F$24),IF(AND($U215&gt;=1,$U215&lt;=3),LOOKUP($A$3,Models!$D$7:$D$9,Models!$G$22:$G$24),IF(AND($U215&gt;=4,$U215&lt;=6),LOOKUP($A$3,Models!$D$7:$D$9,Models!$H$22:$H$24), IF(AND($U215&gt;=7,$U215&lt;=10),LOOKUP($A$3,Models!$D$7:$D$9,Models!$I$22:$I$24), IF($U215 &gt; 10,LOOKUP($A$3,Models!$D$7:$D$9,Models!$J$22:$J$24), 0))))), 0)</f>
        <v>0</v>
      </c>
      <c r="AB215" s="14">
        <f>IF($T215=Models!$E$26,IF($U215&lt;1,LOOKUP($A$3,Models!$D$7:$D$9,Models!$F$27:$F$29),IF(AND($U215&gt;=1,$U215&lt;=3),LOOKUP($A$3,Models!$D$7:$D$9,Models!$G$27:$G$29),IF(AND($U215&gt;=4,$U215&lt;=6),LOOKUP($A$3,Models!$D$7:$D$9,Models!$H$27:$H$29), IF(AND($U215&gt;=7,$U215&lt;=10),LOOKUP($A$3,Models!$D$7:$D$9,Models!$I$27:$I$29), IF($U215 &gt; 10,LOOKUP($A$3,Models!$D$7:$D$9,Models!$J$27:$J$29), 0))))), 0)</f>
        <v>0</v>
      </c>
      <c r="AC215" s="14">
        <f>IF($T215=Models!$E$31,IF($U215&lt;1,LOOKUP($A$3,Models!$D$7:$D$9,Models!$F$32:$F$34),IF(AND($U215&gt;=1,$U215&lt;=3),LOOKUP($A$3,Models!$D$7:$D$9,Models!$G$32:$G$34),IF(AND($U215&gt;=4,$U215&lt;=6),LOOKUP($A$3,Models!$D$7:$D$9,Models!$H$32:$H$34), IF(AND($U215&gt;=7,$U215&lt;=10),LOOKUP($A$3,Models!$D$7:$D$9,Models!$I$32:$I$34), IF($U215 &gt; 10,LOOKUP($A$3,Models!$D$7:$D$9,Models!$J$32:$J$34), 0))))), 0)</f>
        <v>0</v>
      </c>
      <c r="AD215" s="14">
        <f>IF($T215=Models!$E$39,IF($U215&lt;1,LOOKUP($A$3,Models!$D$7:$D$9,Models!$F$40:$F$42),IF(AND($U215&gt;=1,$U215&lt;=4),LOOKUP($A$3,Models!$D$7:$D$9,Models!$G$40:$G$42),IF(AND($U215&gt;=5,$U215&lt;=7),LOOKUP($A$3,Models!$D$7:$D$9,Models!$H$40:$H$42), IF($U215 &gt; 7,LOOKUP($A$3,Models!$D$7:$D$9,Models!$I$40:$I$42), 0)))), 0)</f>
        <v>0</v>
      </c>
      <c r="AE215" s="14">
        <f>IF($T215=Models!$E$44,IF($U215&lt;1,LOOKUP($A$3,Models!$D$7:$D$9,Models!$F$45:$F$47),IF(AND($U215&gt;=1,$U215&lt;=4),LOOKUP($A$3,Models!$D$7:$D$9,Models!$G$45:$G$47),IF(AND($U215&gt;=5,$U215&lt;=7),LOOKUP($A$3,Models!$D$7:$D$9,Models!$H$45:$H$47), IF($U215 &gt; 7,LOOKUP($A$3,Models!$D$7:$D$9,Models!$I$45:$I$47), 0)))), 0)</f>
        <v>0</v>
      </c>
      <c r="AF215" s="14">
        <f>IF($T215=Models!$E$49,IF($U215&lt;1,LOOKUP($A$3,Models!$D$7:$D$9,Models!$F$50:$F$52),IF(AND($U215&gt;=1,$U215&lt;=4),LOOKUP($A$3,Models!$D$7:$D$9,Models!$G$50:$G$52),IF(AND($U215&gt;=5,$U215&lt;=7),LOOKUP($A$3,Models!$D$7:$D$9,Models!$H$50:$H$52), IF($U215 &gt; 7,LOOKUP($A$3,Models!$D$7:$D$9,Models!$I$50:$I$52), 0)))), 0)</f>
        <v>0</v>
      </c>
      <c r="AG215" s="14">
        <f>IF($T215=Models!$E$54,IF($U215&lt;1,LOOKUP($A$3,Models!$D$7:$D$9,Models!$F$55:$F$57),IF(AND($U215&gt;=1,$U215&lt;=4),LOOKUP($A$3,Models!$D$7:$D$9,Models!$G$55:$G$57),IF(AND($U215&gt;=5,$U215&lt;=7),LOOKUP($A$3,Models!$D$7:$D$9,Models!$H$55:$H$57), IF($U215 &gt; 7,LOOKUP($A$3,Models!$D$7:$D$9,Models!$I$55:$I$57), 0)))), 0)</f>
        <v>0</v>
      </c>
      <c r="AH215" s="14">
        <f>IF($T215=Models!$E$59,IF($U215&lt;1,LOOKUP($A$3,Models!$D$7:$D$9,Models!$F$60:$F$62),IF(AND($U215&gt;=1,$U215&lt;=4),LOOKUP($A$3,Models!$D$7:$D$9,Models!$G$60:$G$62),IF(AND($U215&gt;=5,$U215&lt;=7),LOOKUP($A$3,Models!$D$7:$D$9,Models!$H$60:$H$62), IF($U215 &gt; 7,LOOKUP($A$3,Models!$D$7:$D$9,Models!$I$60:$I$62), 0)))), 0)</f>
        <v>0</v>
      </c>
    </row>
    <row r="216" spans="16:34">
      <c r="P216" s="6" t="e">
        <f ca="1">IF(LOOKUP(Beds!A249, Models!$A$4:$A$105, Models!$B$4:$B$105) = "QUEBEC 2", " ", IF(LOOKUP(Beds!A249, Models!$A$4:$A$105, Models!$B$4:$B$105) = "QUEBEC", " ", IF(Beds!B249 = 0, 0, YEAR(NOW())-IF(VALUE(LEFT(Beds!B249,2))&gt;80,CONCATENATE(19,LEFT(Beds!B249,2)),CONCATENATE(20,LEFT(Beds!B249,2))))))</f>
        <v>#N/A</v>
      </c>
      <c r="S216" s="7" t="str">
        <f>LEFT(Beds!A247,4)</f>
        <v/>
      </c>
      <c r="T216" t="str">
        <f>IF(S216 = "", " ", LOOKUP(S216,Models!$A$4:$A$99,Models!$B$4:$B$99))</f>
        <v xml:space="preserve"> </v>
      </c>
      <c r="U216" t="str">
        <f>Beds!C247</f>
        <v/>
      </c>
      <c r="W216">
        <f t="shared" si="3"/>
        <v>0</v>
      </c>
      <c r="X216" s="14">
        <f>IF($T216=Models!$E$6,IF($U216&lt;1,LOOKUP($A$3,Models!$D$7:$D$9,Models!$F$7:$F$9),IF(AND($U216&gt;=1,$U216&lt;=3),LOOKUP($A$3,Models!$D$7:$D$9,Models!$G$7:$G$9),IF(AND($U216&gt;=4,$U216&lt;=6),LOOKUP($A$3,Models!$D$7:$D$9,Models!$H$7:$H$9), IF(AND($U216&gt;=7,$U216&lt;=10),LOOKUP($A$3,Models!$D$7:$D$9,Models!$I$7:$I$9), IF($U216 &gt; 10,LOOKUP($A$3,Models!$D$7:$D$9,Models!$J$7:$J$9), 0))))), 0)</f>
        <v>0</v>
      </c>
      <c r="Y216" s="14">
        <f>IF($T216=Models!$E$11,IF($U216&lt;1,LOOKUP($A$3,Models!$D$7:$D$9,Models!$F$12:$F$14),IF(AND($U216&gt;=1,$U216&lt;=3),LOOKUP($A$3,Models!$D$7:$D$9,Models!$G$12:$G$14),IF(AND($U216&gt;=4,$U216&lt;=6),LOOKUP($A$3,Models!$D$7:$D$9,Models!$H$12:$H$14), IF(AND($U216&gt;=7,$U216&lt;=10),LOOKUP($A$3,Models!$D$7:$D$9,Models!$I$12:$I$14), IF($U216 &gt; 10,LOOKUP($A$3,Models!$D$7:$D$9,Models!$J$12:$J$14), 0))))), 0)</f>
        <v>0</v>
      </c>
      <c r="Z216" s="14">
        <f>IF($T216=Models!$E$16,IF($U216&lt;1,LOOKUP($A$3,Models!$D$7:$D$9,Models!$F$17:$F$19),IF(AND($U216&gt;=1,$U216&lt;=3),LOOKUP($A$3,Models!$D$7:$D$9,Models!$G$17:$G$19),IF(AND($U216&gt;=4,$U216&lt;=6),LOOKUP($A$3,Models!$D$7:$D$9,Models!$H$17:$H$19), IF(AND($U216&gt;=7,$U216&lt;=10),LOOKUP($A$3,Models!$D$7:$D$9,Models!$I$17:$I$19), IF($U216 &gt; 10,LOOKUP($A$3,Models!$D$7:$D$9,Models!$J$17:$J$19), 0))))), 0)</f>
        <v>0</v>
      </c>
      <c r="AA216" s="14">
        <f>IF($T216=Models!$E$21,IF($U216&lt;1,LOOKUP($A$3,Models!$D$7:$D$9,Models!$F$22:$F$24),IF(AND($U216&gt;=1,$U216&lt;=3),LOOKUP($A$3,Models!$D$7:$D$9,Models!$G$22:$G$24),IF(AND($U216&gt;=4,$U216&lt;=6),LOOKUP($A$3,Models!$D$7:$D$9,Models!$H$22:$H$24), IF(AND($U216&gt;=7,$U216&lt;=10),LOOKUP($A$3,Models!$D$7:$D$9,Models!$I$22:$I$24), IF($U216 &gt; 10,LOOKUP($A$3,Models!$D$7:$D$9,Models!$J$22:$J$24), 0))))), 0)</f>
        <v>0</v>
      </c>
      <c r="AB216" s="14">
        <f>IF($T216=Models!$E$26,IF($U216&lt;1,LOOKUP($A$3,Models!$D$7:$D$9,Models!$F$27:$F$29),IF(AND($U216&gt;=1,$U216&lt;=3),LOOKUP($A$3,Models!$D$7:$D$9,Models!$G$27:$G$29),IF(AND($U216&gt;=4,$U216&lt;=6),LOOKUP($A$3,Models!$D$7:$D$9,Models!$H$27:$H$29), IF(AND($U216&gt;=7,$U216&lt;=10),LOOKUP($A$3,Models!$D$7:$D$9,Models!$I$27:$I$29), IF($U216 &gt; 10,LOOKUP($A$3,Models!$D$7:$D$9,Models!$J$27:$J$29), 0))))), 0)</f>
        <v>0</v>
      </c>
      <c r="AC216" s="14">
        <f>IF($T216=Models!$E$31,IF($U216&lt;1,LOOKUP($A$3,Models!$D$7:$D$9,Models!$F$32:$F$34),IF(AND($U216&gt;=1,$U216&lt;=3),LOOKUP($A$3,Models!$D$7:$D$9,Models!$G$32:$G$34),IF(AND($U216&gt;=4,$U216&lt;=6),LOOKUP($A$3,Models!$D$7:$D$9,Models!$H$32:$H$34), IF(AND($U216&gt;=7,$U216&lt;=10),LOOKUP($A$3,Models!$D$7:$D$9,Models!$I$32:$I$34), IF($U216 &gt; 10,LOOKUP($A$3,Models!$D$7:$D$9,Models!$J$32:$J$34), 0))))), 0)</f>
        <v>0</v>
      </c>
      <c r="AD216" s="14">
        <f>IF($T216=Models!$E$39,IF($U216&lt;1,LOOKUP($A$3,Models!$D$7:$D$9,Models!$F$40:$F$42),IF(AND($U216&gt;=1,$U216&lt;=4),LOOKUP($A$3,Models!$D$7:$D$9,Models!$G$40:$G$42),IF(AND($U216&gt;=5,$U216&lt;=7),LOOKUP($A$3,Models!$D$7:$D$9,Models!$H$40:$H$42), IF($U216 &gt; 7,LOOKUP($A$3,Models!$D$7:$D$9,Models!$I$40:$I$42), 0)))), 0)</f>
        <v>0</v>
      </c>
      <c r="AE216" s="14">
        <f>IF($T216=Models!$E$44,IF($U216&lt;1,LOOKUP($A$3,Models!$D$7:$D$9,Models!$F$45:$F$47),IF(AND($U216&gt;=1,$U216&lt;=4),LOOKUP($A$3,Models!$D$7:$D$9,Models!$G$45:$G$47),IF(AND($U216&gt;=5,$U216&lt;=7),LOOKUP($A$3,Models!$D$7:$D$9,Models!$H$45:$H$47), IF($U216 &gt; 7,LOOKUP($A$3,Models!$D$7:$D$9,Models!$I$45:$I$47), 0)))), 0)</f>
        <v>0</v>
      </c>
      <c r="AF216" s="14">
        <f>IF($T216=Models!$E$49,IF($U216&lt;1,LOOKUP($A$3,Models!$D$7:$D$9,Models!$F$50:$F$52),IF(AND($U216&gt;=1,$U216&lt;=4),LOOKUP($A$3,Models!$D$7:$D$9,Models!$G$50:$G$52),IF(AND($U216&gt;=5,$U216&lt;=7),LOOKUP($A$3,Models!$D$7:$D$9,Models!$H$50:$H$52), IF($U216 &gt; 7,LOOKUP($A$3,Models!$D$7:$D$9,Models!$I$50:$I$52), 0)))), 0)</f>
        <v>0</v>
      </c>
      <c r="AG216" s="14">
        <f>IF($T216=Models!$E$54,IF($U216&lt;1,LOOKUP($A$3,Models!$D$7:$D$9,Models!$F$55:$F$57),IF(AND($U216&gt;=1,$U216&lt;=4),LOOKUP($A$3,Models!$D$7:$D$9,Models!$G$55:$G$57),IF(AND($U216&gt;=5,$U216&lt;=7),LOOKUP($A$3,Models!$D$7:$D$9,Models!$H$55:$H$57), IF($U216 &gt; 7,LOOKUP($A$3,Models!$D$7:$D$9,Models!$I$55:$I$57), 0)))), 0)</f>
        <v>0</v>
      </c>
      <c r="AH216" s="14">
        <f>IF($T216=Models!$E$59,IF($U216&lt;1,LOOKUP($A$3,Models!$D$7:$D$9,Models!$F$60:$F$62),IF(AND($U216&gt;=1,$U216&lt;=4),LOOKUP($A$3,Models!$D$7:$D$9,Models!$G$60:$G$62),IF(AND($U216&gt;=5,$U216&lt;=7),LOOKUP($A$3,Models!$D$7:$D$9,Models!$H$60:$H$62), IF($U216 &gt; 7,LOOKUP($A$3,Models!$D$7:$D$9,Models!$I$60:$I$62), 0)))), 0)</f>
        <v>0</v>
      </c>
    </row>
    <row r="217" spans="16:34">
      <c r="P217" s="6" t="e">
        <f ca="1">IF(LOOKUP(Beds!A250, Models!$A$4:$A$105, Models!$B$4:$B$105) = "QUEBEC 2", " ", IF(LOOKUP(Beds!A250, Models!$A$4:$A$105, Models!$B$4:$B$105) = "QUEBEC", " ", IF(Beds!B250 = 0, 0, YEAR(NOW())-IF(VALUE(LEFT(Beds!B250,2))&gt;80,CONCATENATE(19,LEFT(Beds!B250,2)),CONCATENATE(20,LEFT(Beds!B250,2))))))</f>
        <v>#N/A</v>
      </c>
      <c r="S217" s="7" t="str">
        <f>LEFT(Beds!A248,4)</f>
        <v/>
      </c>
      <c r="T217" t="str">
        <f>IF(S217 = "", " ", LOOKUP(S217,Models!$A$4:$A$99,Models!$B$4:$B$99))</f>
        <v xml:space="preserve"> </v>
      </c>
      <c r="U217" t="str">
        <f>Beds!C248</f>
        <v/>
      </c>
      <c r="W217">
        <f t="shared" si="3"/>
        <v>0</v>
      </c>
      <c r="X217" s="14">
        <f>IF($T217=Models!$E$6,IF($U217&lt;1,LOOKUP($A$3,Models!$D$7:$D$9,Models!$F$7:$F$9),IF(AND($U217&gt;=1,$U217&lt;=3),LOOKUP($A$3,Models!$D$7:$D$9,Models!$G$7:$G$9),IF(AND($U217&gt;=4,$U217&lt;=6),LOOKUP($A$3,Models!$D$7:$D$9,Models!$H$7:$H$9), IF(AND($U217&gt;=7,$U217&lt;=10),LOOKUP($A$3,Models!$D$7:$D$9,Models!$I$7:$I$9), IF($U217 &gt; 10,LOOKUP($A$3,Models!$D$7:$D$9,Models!$J$7:$J$9), 0))))), 0)</f>
        <v>0</v>
      </c>
      <c r="Y217" s="14">
        <f>IF($T217=Models!$E$11,IF($U217&lt;1,LOOKUP($A$3,Models!$D$7:$D$9,Models!$F$12:$F$14),IF(AND($U217&gt;=1,$U217&lt;=3),LOOKUP($A$3,Models!$D$7:$D$9,Models!$G$12:$G$14),IF(AND($U217&gt;=4,$U217&lt;=6),LOOKUP($A$3,Models!$D$7:$D$9,Models!$H$12:$H$14), IF(AND($U217&gt;=7,$U217&lt;=10),LOOKUP($A$3,Models!$D$7:$D$9,Models!$I$12:$I$14), IF($U217 &gt; 10,LOOKUP($A$3,Models!$D$7:$D$9,Models!$J$12:$J$14), 0))))), 0)</f>
        <v>0</v>
      </c>
      <c r="Z217" s="14">
        <f>IF($T217=Models!$E$16,IF($U217&lt;1,LOOKUP($A$3,Models!$D$7:$D$9,Models!$F$17:$F$19),IF(AND($U217&gt;=1,$U217&lt;=3),LOOKUP($A$3,Models!$D$7:$D$9,Models!$G$17:$G$19),IF(AND($U217&gt;=4,$U217&lt;=6),LOOKUP($A$3,Models!$D$7:$D$9,Models!$H$17:$H$19), IF(AND($U217&gt;=7,$U217&lt;=10),LOOKUP($A$3,Models!$D$7:$D$9,Models!$I$17:$I$19), IF($U217 &gt; 10,LOOKUP($A$3,Models!$D$7:$D$9,Models!$J$17:$J$19), 0))))), 0)</f>
        <v>0</v>
      </c>
      <c r="AA217" s="14">
        <f>IF($T217=Models!$E$21,IF($U217&lt;1,LOOKUP($A$3,Models!$D$7:$D$9,Models!$F$22:$F$24),IF(AND($U217&gt;=1,$U217&lt;=3),LOOKUP($A$3,Models!$D$7:$D$9,Models!$G$22:$G$24),IF(AND($U217&gt;=4,$U217&lt;=6),LOOKUP($A$3,Models!$D$7:$D$9,Models!$H$22:$H$24), IF(AND($U217&gt;=7,$U217&lt;=10),LOOKUP($A$3,Models!$D$7:$D$9,Models!$I$22:$I$24), IF($U217 &gt; 10,LOOKUP($A$3,Models!$D$7:$D$9,Models!$J$22:$J$24), 0))))), 0)</f>
        <v>0</v>
      </c>
      <c r="AB217" s="14">
        <f>IF($T217=Models!$E$26,IF($U217&lt;1,LOOKUP($A$3,Models!$D$7:$D$9,Models!$F$27:$F$29),IF(AND($U217&gt;=1,$U217&lt;=3),LOOKUP($A$3,Models!$D$7:$D$9,Models!$G$27:$G$29),IF(AND($U217&gt;=4,$U217&lt;=6),LOOKUP($A$3,Models!$D$7:$D$9,Models!$H$27:$H$29), IF(AND($U217&gt;=7,$U217&lt;=10),LOOKUP($A$3,Models!$D$7:$D$9,Models!$I$27:$I$29), IF($U217 &gt; 10,LOOKUP($A$3,Models!$D$7:$D$9,Models!$J$27:$J$29), 0))))), 0)</f>
        <v>0</v>
      </c>
      <c r="AC217" s="14">
        <f>IF($T217=Models!$E$31,IF($U217&lt;1,LOOKUP($A$3,Models!$D$7:$D$9,Models!$F$32:$F$34),IF(AND($U217&gt;=1,$U217&lt;=3),LOOKUP($A$3,Models!$D$7:$D$9,Models!$G$32:$G$34),IF(AND($U217&gt;=4,$U217&lt;=6),LOOKUP($A$3,Models!$D$7:$D$9,Models!$H$32:$H$34), IF(AND($U217&gt;=7,$U217&lt;=10),LOOKUP($A$3,Models!$D$7:$D$9,Models!$I$32:$I$34), IF($U217 &gt; 10,LOOKUP($A$3,Models!$D$7:$D$9,Models!$J$32:$J$34), 0))))), 0)</f>
        <v>0</v>
      </c>
      <c r="AD217" s="14">
        <f>IF($T217=Models!$E$39,IF($U217&lt;1,LOOKUP($A$3,Models!$D$7:$D$9,Models!$F$40:$F$42),IF(AND($U217&gt;=1,$U217&lt;=4),LOOKUP($A$3,Models!$D$7:$D$9,Models!$G$40:$G$42),IF(AND($U217&gt;=5,$U217&lt;=7),LOOKUP($A$3,Models!$D$7:$D$9,Models!$H$40:$H$42), IF($U217 &gt; 7,LOOKUP($A$3,Models!$D$7:$D$9,Models!$I$40:$I$42), 0)))), 0)</f>
        <v>0</v>
      </c>
      <c r="AE217" s="14">
        <f>IF($T217=Models!$E$44,IF($U217&lt;1,LOOKUP($A$3,Models!$D$7:$D$9,Models!$F$45:$F$47),IF(AND($U217&gt;=1,$U217&lt;=4),LOOKUP($A$3,Models!$D$7:$D$9,Models!$G$45:$G$47),IF(AND($U217&gt;=5,$U217&lt;=7),LOOKUP($A$3,Models!$D$7:$D$9,Models!$H$45:$H$47), IF($U217 &gt; 7,LOOKUP($A$3,Models!$D$7:$D$9,Models!$I$45:$I$47), 0)))), 0)</f>
        <v>0</v>
      </c>
      <c r="AF217" s="14">
        <f>IF($T217=Models!$E$49,IF($U217&lt;1,LOOKUP($A$3,Models!$D$7:$D$9,Models!$F$50:$F$52),IF(AND($U217&gt;=1,$U217&lt;=4),LOOKUP($A$3,Models!$D$7:$D$9,Models!$G$50:$G$52),IF(AND($U217&gt;=5,$U217&lt;=7),LOOKUP($A$3,Models!$D$7:$D$9,Models!$H$50:$H$52), IF($U217 &gt; 7,LOOKUP($A$3,Models!$D$7:$D$9,Models!$I$50:$I$52), 0)))), 0)</f>
        <v>0</v>
      </c>
      <c r="AG217" s="14">
        <f>IF($T217=Models!$E$54,IF($U217&lt;1,LOOKUP($A$3,Models!$D$7:$D$9,Models!$F$55:$F$57),IF(AND($U217&gt;=1,$U217&lt;=4),LOOKUP($A$3,Models!$D$7:$D$9,Models!$G$55:$G$57),IF(AND($U217&gt;=5,$U217&lt;=7),LOOKUP($A$3,Models!$D$7:$D$9,Models!$H$55:$H$57), IF($U217 &gt; 7,LOOKUP($A$3,Models!$D$7:$D$9,Models!$I$55:$I$57), 0)))), 0)</f>
        <v>0</v>
      </c>
      <c r="AH217" s="14">
        <f>IF($T217=Models!$E$59,IF($U217&lt;1,LOOKUP($A$3,Models!$D$7:$D$9,Models!$F$60:$F$62),IF(AND($U217&gt;=1,$U217&lt;=4),LOOKUP($A$3,Models!$D$7:$D$9,Models!$G$60:$G$62),IF(AND($U217&gt;=5,$U217&lt;=7),LOOKUP($A$3,Models!$D$7:$D$9,Models!$H$60:$H$62), IF($U217 &gt; 7,LOOKUP($A$3,Models!$D$7:$D$9,Models!$I$60:$I$62), 0)))), 0)</f>
        <v>0</v>
      </c>
    </row>
    <row r="218" spans="16:34">
      <c r="P218" s="6" t="e">
        <f ca="1">IF(LOOKUP(Beds!A251, Models!$A$4:$A$105, Models!$B$4:$B$105) = "QUEBEC 2", " ", IF(LOOKUP(Beds!A251, Models!$A$4:$A$105, Models!$B$4:$B$105) = "QUEBEC", " ", IF(Beds!B251 = 0, 0, YEAR(NOW())-IF(VALUE(LEFT(Beds!B251,2))&gt;80,CONCATENATE(19,LEFT(Beds!B251,2)),CONCATENATE(20,LEFT(Beds!B251,2))))))</f>
        <v>#N/A</v>
      </c>
      <c r="S218" s="7" t="str">
        <f>LEFT(Beds!A249,4)</f>
        <v/>
      </c>
      <c r="T218" t="str">
        <f>IF(S218 = "", " ", LOOKUP(S218,Models!$A$4:$A$99,Models!$B$4:$B$99))</f>
        <v xml:space="preserve"> </v>
      </c>
      <c r="U218" t="str">
        <f>Beds!C249</f>
        <v/>
      </c>
      <c r="W218">
        <f t="shared" si="3"/>
        <v>0</v>
      </c>
      <c r="X218" s="14">
        <f>IF($T218=Models!$E$6,IF($U218&lt;1,LOOKUP($A$3,Models!$D$7:$D$9,Models!$F$7:$F$9),IF(AND($U218&gt;=1,$U218&lt;=3),LOOKUP($A$3,Models!$D$7:$D$9,Models!$G$7:$G$9),IF(AND($U218&gt;=4,$U218&lt;=6),LOOKUP($A$3,Models!$D$7:$D$9,Models!$H$7:$H$9), IF(AND($U218&gt;=7,$U218&lt;=10),LOOKUP($A$3,Models!$D$7:$D$9,Models!$I$7:$I$9), IF($U218 &gt; 10,LOOKUP($A$3,Models!$D$7:$D$9,Models!$J$7:$J$9), 0))))), 0)</f>
        <v>0</v>
      </c>
      <c r="Y218" s="14">
        <f>IF($T218=Models!$E$11,IF($U218&lt;1,LOOKUP($A$3,Models!$D$7:$D$9,Models!$F$12:$F$14),IF(AND($U218&gt;=1,$U218&lt;=3),LOOKUP($A$3,Models!$D$7:$D$9,Models!$G$12:$G$14),IF(AND($U218&gt;=4,$U218&lt;=6),LOOKUP($A$3,Models!$D$7:$D$9,Models!$H$12:$H$14), IF(AND($U218&gt;=7,$U218&lt;=10),LOOKUP($A$3,Models!$D$7:$D$9,Models!$I$12:$I$14), IF($U218 &gt; 10,LOOKUP($A$3,Models!$D$7:$D$9,Models!$J$12:$J$14), 0))))), 0)</f>
        <v>0</v>
      </c>
      <c r="Z218" s="14">
        <f>IF($T218=Models!$E$16,IF($U218&lt;1,LOOKUP($A$3,Models!$D$7:$D$9,Models!$F$17:$F$19),IF(AND($U218&gt;=1,$U218&lt;=3),LOOKUP($A$3,Models!$D$7:$D$9,Models!$G$17:$G$19),IF(AND($U218&gt;=4,$U218&lt;=6),LOOKUP($A$3,Models!$D$7:$D$9,Models!$H$17:$H$19), IF(AND($U218&gt;=7,$U218&lt;=10),LOOKUP($A$3,Models!$D$7:$D$9,Models!$I$17:$I$19), IF($U218 &gt; 10,LOOKUP($A$3,Models!$D$7:$D$9,Models!$J$17:$J$19), 0))))), 0)</f>
        <v>0</v>
      </c>
      <c r="AA218" s="14">
        <f>IF($T218=Models!$E$21,IF($U218&lt;1,LOOKUP($A$3,Models!$D$7:$D$9,Models!$F$22:$F$24),IF(AND($U218&gt;=1,$U218&lt;=3),LOOKUP($A$3,Models!$D$7:$D$9,Models!$G$22:$G$24),IF(AND($U218&gt;=4,$U218&lt;=6),LOOKUP($A$3,Models!$D$7:$D$9,Models!$H$22:$H$24), IF(AND($U218&gt;=7,$U218&lt;=10),LOOKUP($A$3,Models!$D$7:$D$9,Models!$I$22:$I$24), IF($U218 &gt; 10,LOOKUP($A$3,Models!$D$7:$D$9,Models!$J$22:$J$24), 0))))), 0)</f>
        <v>0</v>
      </c>
      <c r="AB218" s="14">
        <f>IF($T218=Models!$E$26,IF($U218&lt;1,LOOKUP($A$3,Models!$D$7:$D$9,Models!$F$27:$F$29),IF(AND($U218&gt;=1,$U218&lt;=3),LOOKUP($A$3,Models!$D$7:$D$9,Models!$G$27:$G$29),IF(AND($U218&gt;=4,$U218&lt;=6),LOOKUP($A$3,Models!$D$7:$D$9,Models!$H$27:$H$29), IF(AND($U218&gt;=7,$U218&lt;=10),LOOKUP($A$3,Models!$D$7:$D$9,Models!$I$27:$I$29), IF($U218 &gt; 10,LOOKUP($A$3,Models!$D$7:$D$9,Models!$J$27:$J$29), 0))))), 0)</f>
        <v>0</v>
      </c>
      <c r="AC218" s="14">
        <f>IF($T218=Models!$E$31,IF($U218&lt;1,LOOKUP($A$3,Models!$D$7:$D$9,Models!$F$32:$F$34),IF(AND($U218&gt;=1,$U218&lt;=3),LOOKUP($A$3,Models!$D$7:$D$9,Models!$G$32:$G$34),IF(AND($U218&gt;=4,$U218&lt;=6),LOOKUP($A$3,Models!$D$7:$D$9,Models!$H$32:$H$34), IF(AND($U218&gt;=7,$U218&lt;=10),LOOKUP($A$3,Models!$D$7:$D$9,Models!$I$32:$I$34), IF($U218 &gt; 10,LOOKUP($A$3,Models!$D$7:$D$9,Models!$J$32:$J$34), 0))))), 0)</f>
        <v>0</v>
      </c>
      <c r="AD218" s="14">
        <f>IF($T218=Models!$E$39,IF($U218&lt;1,LOOKUP($A$3,Models!$D$7:$D$9,Models!$F$40:$F$42),IF(AND($U218&gt;=1,$U218&lt;=4),LOOKUP($A$3,Models!$D$7:$D$9,Models!$G$40:$G$42),IF(AND($U218&gt;=5,$U218&lt;=7),LOOKUP($A$3,Models!$D$7:$D$9,Models!$H$40:$H$42), IF($U218 &gt; 7,LOOKUP($A$3,Models!$D$7:$D$9,Models!$I$40:$I$42), 0)))), 0)</f>
        <v>0</v>
      </c>
      <c r="AE218" s="14">
        <f>IF($T218=Models!$E$44,IF($U218&lt;1,LOOKUP($A$3,Models!$D$7:$D$9,Models!$F$45:$F$47),IF(AND($U218&gt;=1,$U218&lt;=4),LOOKUP($A$3,Models!$D$7:$D$9,Models!$G$45:$G$47),IF(AND($U218&gt;=5,$U218&lt;=7),LOOKUP($A$3,Models!$D$7:$D$9,Models!$H$45:$H$47), IF($U218 &gt; 7,LOOKUP($A$3,Models!$D$7:$D$9,Models!$I$45:$I$47), 0)))), 0)</f>
        <v>0</v>
      </c>
      <c r="AF218" s="14">
        <f>IF($T218=Models!$E$49,IF($U218&lt;1,LOOKUP($A$3,Models!$D$7:$D$9,Models!$F$50:$F$52),IF(AND($U218&gt;=1,$U218&lt;=4),LOOKUP($A$3,Models!$D$7:$D$9,Models!$G$50:$G$52),IF(AND($U218&gt;=5,$U218&lt;=7),LOOKUP($A$3,Models!$D$7:$D$9,Models!$H$50:$H$52), IF($U218 &gt; 7,LOOKUP($A$3,Models!$D$7:$D$9,Models!$I$50:$I$52), 0)))), 0)</f>
        <v>0</v>
      </c>
      <c r="AG218" s="14">
        <f>IF($T218=Models!$E$54,IF($U218&lt;1,LOOKUP($A$3,Models!$D$7:$D$9,Models!$F$55:$F$57),IF(AND($U218&gt;=1,$U218&lt;=4),LOOKUP($A$3,Models!$D$7:$D$9,Models!$G$55:$G$57),IF(AND($U218&gt;=5,$U218&lt;=7),LOOKUP($A$3,Models!$D$7:$D$9,Models!$H$55:$H$57), IF($U218 &gt; 7,LOOKUP($A$3,Models!$D$7:$D$9,Models!$I$55:$I$57), 0)))), 0)</f>
        <v>0</v>
      </c>
      <c r="AH218" s="14">
        <f>IF($T218=Models!$E$59,IF($U218&lt;1,LOOKUP($A$3,Models!$D$7:$D$9,Models!$F$60:$F$62),IF(AND($U218&gt;=1,$U218&lt;=4),LOOKUP($A$3,Models!$D$7:$D$9,Models!$G$60:$G$62),IF(AND($U218&gt;=5,$U218&lt;=7),LOOKUP($A$3,Models!$D$7:$D$9,Models!$H$60:$H$62), IF($U218 &gt; 7,LOOKUP($A$3,Models!$D$7:$D$9,Models!$I$60:$I$62), 0)))), 0)</f>
        <v>0</v>
      </c>
    </row>
    <row r="219" spans="16:34">
      <c r="P219" s="6" t="e">
        <f ca="1">IF(LOOKUP(Beds!A252, Models!$A$4:$A$105, Models!$B$4:$B$105) = "QUEBEC 2", " ", IF(LOOKUP(Beds!A252, Models!$A$4:$A$105, Models!$B$4:$B$105) = "QUEBEC", " ", IF(Beds!B252 = 0, 0, YEAR(NOW())-IF(VALUE(LEFT(Beds!B252,2))&gt;80,CONCATENATE(19,LEFT(Beds!B252,2)),CONCATENATE(20,LEFT(Beds!B252,2))))))</f>
        <v>#N/A</v>
      </c>
      <c r="S219" s="7" t="str">
        <f>LEFT(Beds!A250,4)</f>
        <v/>
      </c>
      <c r="T219" t="str">
        <f>IF(S219 = "", " ", LOOKUP(S219,Models!$A$4:$A$99,Models!$B$4:$B$99))</f>
        <v xml:space="preserve"> </v>
      </c>
      <c r="U219" t="str">
        <f>Beds!C250</f>
        <v/>
      </c>
      <c r="W219">
        <f t="shared" si="3"/>
        <v>0</v>
      </c>
      <c r="X219" s="14">
        <f>IF($T219=Models!$E$6,IF($U219&lt;1,LOOKUP($A$3,Models!$D$7:$D$9,Models!$F$7:$F$9),IF(AND($U219&gt;=1,$U219&lt;=3),LOOKUP($A$3,Models!$D$7:$D$9,Models!$G$7:$G$9),IF(AND($U219&gt;=4,$U219&lt;=6),LOOKUP($A$3,Models!$D$7:$D$9,Models!$H$7:$H$9), IF(AND($U219&gt;=7,$U219&lt;=10),LOOKUP($A$3,Models!$D$7:$D$9,Models!$I$7:$I$9), IF($U219 &gt; 10,LOOKUP($A$3,Models!$D$7:$D$9,Models!$J$7:$J$9), 0))))), 0)</f>
        <v>0</v>
      </c>
      <c r="Y219" s="14">
        <f>IF($T219=Models!$E$11,IF($U219&lt;1,LOOKUP($A$3,Models!$D$7:$D$9,Models!$F$12:$F$14),IF(AND($U219&gt;=1,$U219&lt;=3),LOOKUP($A$3,Models!$D$7:$D$9,Models!$G$12:$G$14),IF(AND($U219&gt;=4,$U219&lt;=6),LOOKUP($A$3,Models!$D$7:$D$9,Models!$H$12:$H$14), IF(AND($U219&gt;=7,$U219&lt;=10),LOOKUP($A$3,Models!$D$7:$D$9,Models!$I$12:$I$14), IF($U219 &gt; 10,LOOKUP($A$3,Models!$D$7:$D$9,Models!$J$12:$J$14), 0))))), 0)</f>
        <v>0</v>
      </c>
      <c r="Z219" s="14">
        <f>IF($T219=Models!$E$16,IF($U219&lt;1,LOOKUP($A$3,Models!$D$7:$D$9,Models!$F$17:$F$19),IF(AND($U219&gt;=1,$U219&lt;=3),LOOKUP($A$3,Models!$D$7:$D$9,Models!$G$17:$G$19),IF(AND($U219&gt;=4,$U219&lt;=6),LOOKUP($A$3,Models!$D$7:$D$9,Models!$H$17:$H$19), IF(AND($U219&gt;=7,$U219&lt;=10),LOOKUP($A$3,Models!$D$7:$D$9,Models!$I$17:$I$19), IF($U219 &gt; 10,LOOKUP($A$3,Models!$D$7:$D$9,Models!$J$17:$J$19), 0))))), 0)</f>
        <v>0</v>
      </c>
      <c r="AA219" s="14">
        <f>IF($T219=Models!$E$21,IF($U219&lt;1,LOOKUP($A$3,Models!$D$7:$D$9,Models!$F$22:$F$24),IF(AND($U219&gt;=1,$U219&lt;=3),LOOKUP($A$3,Models!$D$7:$D$9,Models!$G$22:$G$24),IF(AND($U219&gt;=4,$U219&lt;=6),LOOKUP($A$3,Models!$D$7:$D$9,Models!$H$22:$H$24), IF(AND($U219&gt;=7,$U219&lt;=10),LOOKUP($A$3,Models!$D$7:$D$9,Models!$I$22:$I$24), IF($U219 &gt; 10,LOOKUP($A$3,Models!$D$7:$D$9,Models!$J$22:$J$24), 0))))), 0)</f>
        <v>0</v>
      </c>
      <c r="AB219" s="14">
        <f>IF($T219=Models!$E$26,IF($U219&lt;1,LOOKUP($A$3,Models!$D$7:$D$9,Models!$F$27:$F$29),IF(AND($U219&gt;=1,$U219&lt;=3),LOOKUP($A$3,Models!$D$7:$D$9,Models!$G$27:$G$29),IF(AND($U219&gt;=4,$U219&lt;=6),LOOKUP($A$3,Models!$D$7:$D$9,Models!$H$27:$H$29), IF(AND($U219&gt;=7,$U219&lt;=10),LOOKUP($A$3,Models!$D$7:$D$9,Models!$I$27:$I$29), IF($U219 &gt; 10,LOOKUP($A$3,Models!$D$7:$D$9,Models!$J$27:$J$29), 0))))), 0)</f>
        <v>0</v>
      </c>
      <c r="AC219" s="14">
        <f>IF($T219=Models!$E$31,IF($U219&lt;1,LOOKUP($A$3,Models!$D$7:$D$9,Models!$F$32:$F$34),IF(AND($U219&gt;=1,$U219&lt;=3),LOOKUP($A$3,Models!$D$7:$D$9,Models!$G$32:$G$34),IF(AND($U219&gt;=4,$U219&lt;=6),LOOKUP($A$3,Models!$D$7:$D$9,Models!$H$32:$H$34), IF(AND($U219&gt;=7,$U219&lt;=10),LOOKUP($A$3,Models!$D$7:$D$9,Models!$I$32:$I$34), IF($U219 &gt; 10,LOOKUP($A$3,Models!$D$7:$D$9,Models!$J$32:$J$34), 0))))), 0)</f>
        <v>0</v>
      </c>
      <c r="AD219" s="14">
        <f>IF($T219=Models!$E$39,IF($U219&lt;1,LOOKUP($A$3,Models!$D$7:$D$9,Models!$F$40:$F$42),IF(AND($U219&gt;=1,$U219&lt;=4),LOOKUP($A$3,Models!$D$7:$D$9,Models!$G$40:$G$42),IF(AND($U219&gt;=5,$U219&lt;=7),LOOKUP($A$3,Models!$D$7:$D$9,Models!$H$40:$H$42), IF($U219 &gt; 7,LOOKUP($A$3,Models!$D$7:$D$9,Models!$I$40:$I$42), 0)))), 0)</f>
        <v>0</v>
      </c>
      <c r="AE219" s="14">
        <f>IF($T219=Models!$E$44,IF($U219&lt;1,LOOKUP($A$3,Models!$D$7:$D$9,Models!$F$45:$F$47),IF(AND($U219&gt;=1,$U219&lt;=4),LOOKUP($A$3,Models!$D$7:$D$9,Models!$G$45:$G$47),IF(AND($U219&gt;=5,$U219&lt;=7),LOOKUP($A$3,Models!$D$7:$D$9,Models!$H$45:$H$47), IF($U219 &gt; 7,LOOKUP($A$3,Models!$D$7:$D$9,Models!$I$45:$I$47), 0)))), 0)</f>
        <v>0</v>
      </c>
      <c r="AF219" s="14">
        <f>IF($T219=Models!$E$49,IF($U219&lt;1,LOOKUP($A$3,Models!$D$7:$D$9,Models!$F$50:$F$52),IF(AND($U219&gt;=1,$U219&lt;=4),LOOKUP($A$3,Models!$D$7:$D$9,Models!$G$50:$G$52),IF(AND($U219&gt;=5,$U219&lt;=7),LOOKUP($A$3,Models!$D$7:$D$9,Models!$H$50:$H$52), IF($U219 &gt; 7,LOOKUP($A$3,Models!$D$7:$D$9,Models!$I$50:$I$52), 0)))), 0)</f>
        <v>0</v>
      </c>
      <c r="AG219" s="14">
        <f>IF($T219=Models!$E$54,IF($U219&lt;1,LOOKUP($A$3,Models!$D$7:$D$9,Models!$F$55:$F$57),IF(AND($U219&gt;=1,$U219&lt;=4),LOOKUP($A$3,Models!$D$7:$D$9,Models!$G$55:$G$57),IF(AND($U219&gt;=5,$U219&lt;=7),LOOKUP($A$3,Models!$D$7:$D$9,Models!$H$55:$H$57), IF($U219 &gt; 7,LOOKUP($A$3,Models!$D$7:$D$9,Models!$I$55:$I$57), 0)))), 0)</f>
        <v>0</v>
      </c>
      <c r="AH219" s="14">
        <f>IF($T219=Models!$E$59,IF($U219&lt;1,LOOKUP($A$3,Models!$D$7:$D$9,Models!$F$60:$F$62),IF(AND($U219&gt;=1,$U219&lt;=4),LOOKUP($A$3,Models!$D$7:$D$9,Models!$G$60:$G$62),IF(AND($U219&gt;=5,$U219&lt;=7),LOOKUP($A$3,Models!$D$7:$D$9,Models!$H$60:$H$62), IF($U219 &gt; 7,LOOKUP($A$3,Models!$D$7:$D$9,Models!$I$60:$I$62), 0)))), 0)</f>
        <v>0</v>
      </c>
    </row>
    <row r="220" spans="16:34">
      <c r="P220" s="6" t="e">
        <f ca="1">IF(LOOKUP(Beds!A253, Models!$A$4:$A$105, Models!$B$4:$B$105) = "QUEBEC 2", " ", IF(LOOKUP(Beds!A253, Models!$A$4:$A$105, Models!$B$4:$B$105) = "QUEBEC", " ", IF(Beds!B253 = 0, 0, YEAR(NOW())-IF(VALUE(LEFT(Beds!B253,2))&gt;80,CONCATENATE(19,LEFT(Beds!B253,2)),CONCATENATE(20,LEFT(Beds!B253,2))))))</f>
        <v>#N/A</v>
      </c>
      <c r="S220" s="7" t="str">
        <f>LEFT(Beds!A251,4)</f>
        <v/>
      </c>
      <c r="T220" t="str">
        <f>IF(S220 = "", " ", LOOKUP(S220,Models!$A$4:$A$99,Models!$B$4:$B$99))</f>
        <v xml:space="preserve"> </v>
      </c>
      <c r="U220" t="str">
        <f>Beds!C251</f>
        <v/>
      </c>
      <c r="W220">
        <f t="shared" si="3"/>
        <v>0</v>
      </c>
      <c r="X220" s="14">
        <f>IF($T220=Models!$E$6,IF($U220&lt;1,LOOKUP($A$3,Models!$D$7:$D$9,Models!$F$7:$F$9),IF(AND($U220&gt;=1,$U220&lt;=3),LOOKUP($A$3,Models!$D$7:$D$9,Models!$G$7:$G$9),IF(AND($U220&gt;=4,$U220&lt;=6),LOOKUP($A$3,Models!$D$7:$D$9,Models!$H$7:$H$9), IF(AND($U220&gt;=7,$U220&lt;=10),LOOKUP($A$3,Models!$D$7:$D$9,Models!$I$7:$I$9), IF($U220 &gt; 10,LOOKUP($A$3,Models!$D$7:$D$9,Models!$J$7:$J$9), 0))))), 0)</f>
        <v>0</v>
      </c>
      <c r="Y220" s="14">
        <f>IF($T220=Models!$E$11,IF($U220&lt;1,LOOKUP($A$3,Models!$D$7:$D$9,Models!$F$12:$F$14),IF(AND($U220&gt;=1,$U220&lt;=3),LOOKUP($A$3,Models!$D$7:$D$9,Models!$G$12:$G$14),IF(AND($U220&gt;=4,$U220&lt;=6),LOOKUP($A$3,Models!$D$7:$D$9,Models!$H$12:$H$14), IF(AND($U220&gt;=7,$U220&lt;=10),LOOKUP($A$3,Models!$D$7:$D$9,Models!$I$12:$I$14), IF($U220 &gt; 10,LOOKUP($A$3,Models!$D$7:$D$9,Models!$J$12:$J$14), 0))))), 0)</f>
        <v>0</v>
      </c>
      <c r="Z220" s="14">
        <f>IF($T220=Models!$E$16,IF($U220&lt;1,LOOKUP($A$3,Models!$D$7:$D$9,Models!$F$17:$F$19),IF(AND($U220&gt;=1,$U220&lt;=3),LOOKUP($A$3,Models!$D$7:$D$9,Models!$G$17:$G$19),IF(AND($U220&gt;=4,$U220&lt;=6),LOOKUP($A$3,Models!$D$7:$D$9,Models!$H$17:$H$19), IF(AND($U220&gt;=7,$U220&lt;=10),LOOKUP($A$3,Models!$D$7:$D$9,Models!$I$17:$I$19), IF($U220 &gt; 10,LOOKUP($A$3,Models!$D$7:$D$9,Models!$J$17:$J$19), 0))))), 0)</f>
        <v>0</v>
      </c>
      <c r="AA220" s="14">
        <f>IF($T220=Models!$E$21,IF($U220&lt;1,LOOKUP($A$3,Models!$D$7:$D$9,Models!$F$22:$F$24),IF(AND($U220&gt;=1,$U220&lt;=3),LOOKUP($A$3,Models!$D$7:$D$9,Models!$G$22:$G$24),IF(AND($U220&gt;=4,$U220&lt;=6),LOOKUP($A$3,Models!$D$7:$D$9,Models!$H$22:$H$24), IF(AND($U220&gt;=7,$U220&lt;=10),LOOKUP($A$3,Models!$D$7:$D$9,Models!$I$22:$I$24), IF($U220 &gt; 10,LOOKUP($A$3,Models!$D$7:$D$9,Models!$J$22:$J$24), 0))))), 0)</f>
        <v>0</v>
      </c>
      <c r="AB220" s="14">
        <f>IF($T220=Models!$E$26,IF($U220&lt;1,LOOKUP($A$3,Models!$D$7:$D$9,Models!$F$27:$F$29),IF(AND($U220&gt;=1,$U220&lt;=3),LOOKUP($A$3,Models!$D$7:$D$9,Models!$G$27:$G$29),IF(AND($U220&gt;=4,$U220&lt;=6),LOOKUP($A$3,Models!$D$7:$D$9,Models!$H$27:$H$29), IF(AND($U220&gt;=7,$U220&lt;=10),LOOKUP($A$3,Models!$D$7:$D$9,Models!$I$27:$I$29), IF($U220 &gt; 10,LOOKUP($A$3,Models!$D$7:$D$9,Models!$J$27:$J$29), 0))))), 0)</f>
        <v>0</v>
      </c>
      <c r="AC220" s="14">
        <f>IF($T220=Models!$E$31,IF($U220&lt;1,LOOKUP($A$3,Models!$D$7:$D$9,Models!$F$32:$F$34),IF(AND($U220&gt;=1,$U220&lt;=3),LOOKUP($A$3,Models!$D$7:$D$9,Models!$G$32:$G$34),IF(AND($U220&gt;=4,$U220&lt;=6),LOOKUP($A$3,Models!$D$7:$D$9,Models!$H$32:$H$34), IF(AND($U220&gt;=7,$U220&lt;=10),LOOKUP($A$3,Models!$D$7:$D$9,Models!$I$32:$I$34), IF($U220 &gt; 10,LOOKUP($A$3,Models!$D$7:$D$9,Models!$J$32:$J$34), 0))))), 0)</f>
        <v>0</v>
      </c>
      <c r="AD220" s="14">
        <f>IF($T220=Models!$E$39,IF($U220&lt;1,LOOKUP($A$3,Models!$D$7:$D$9,Models!$F$40:$F$42),IF(AND($U220&gt;=1,$U220&lt;=4),LOOKUP($A$3,Models!$D$7:$D$9,Models!$G$40:$G$42),IF(AND($U220&gt;=5,$U220&lt;=7),LOOKUP($A$3,Models!$D$7:$D$9,Models!$H$40:$H$42), IF($U220 &gt; 7,LOOKUP($A$3,Models!$D$7:$D$9,Models!$I$40:$I$42), 0)))), 0)</f>
        <v>0</v>
      </c>
      <c r="AE220" s="14">
        <f>IF($T220=Models!$E$44,IF($U220&lt;1,LOOKUP($A$3,Models!$D$7:$D$9,Models!$F$45:$F$47),IF(AND($U220&gt;=1,$U220&lt;=4),LOOKUP($A$3,Models!$D$7:$D$9,Models!$G$45:$G$47),IF(AND($U220&gt;=5,$U220&lt;=7),LOOKUP($A$3,Models!$D$7:$D$9,Models!$H$45:$H$47), IF($U220 &gt; 7,LOOKUP($A$3,Models!$D$7:$D$9,Models!$I$45:$I$47), 0)))), 0)</f>
        <v>0</v>
      </c>
      <c r="AF220" s="14">
        <f>IF($T220=Models!$E$49,IF($U220&lt;1,LOOKUP($A$3,Models!$D$7:$D$9,Models!$F$50:$F$52),IF(AND($U220&gt;=1,$U220&lt;=4),LOOKUP($A$3,Models!$D$7:$D$9,Models!$G$50:$G$52),IF(AND($U220&gt;=5,$U220&lt;=7),LOOKUP($A$3,Models!$D$7:$D$9,Models!$H$50:$H$52), IF($U220 &gt; 7,LOOKUP($A$3,Models!$D$7:$D$9,Models!$I$50:$I$52), 0)))), 0)</f>
        <v>0</v>
      </c>
      <c r="AG220" s="14">
        <f>IF($T220=Models!$E$54,IF($U220&lt;1,LOOKUP($A$3,Models!$D$7:$D$9,Models!$F$55:$F$57),IF(AND($U220&gt;=1,$U220&lt;=4),LOOKUP($A$3,Models!$D$7:$D$9,Models!$G$55:$G$57),IF(AND($U220&gt;=5,$U220&lt;=7),LOOKUP($A$3,Models!$D$7:$D$9,Models!$H$55:$H$57), IF($U220 &gt; 7,LOOKUP($A$3,Models!$D$7:$D$9,Models!$I$55:$I$57), 0)))), 0)</f>
        <v>0</v>
      </c>
      <c r="AH220" s="14">
        <f>IF($T220=Models!$E$59,IF($U220&lt;1,LOOKUP($A$3,Models!$D$7:$D$9,Models!$F$60:$F$62),IF(AND($U220&gt;=1,$U220&lt;=4),LOOKUP($A$3,Models!$D$7:$D$9,Models!$G$60:$G$62),IF(AND($U220&gt;=5,$U220&lt;=7),LOOKUP($A$3,Models!$D$7:$D$9,Models!$H$60:$H$62), IF($U220 &gt; 7,LOOKUP($A$3,Models!$D$7:$D$9,Models!$I$60:$I$62), 0)))), 0)</f>
        <v>0</v>
      </c>
    </row>
    <row r="221" spans="16:34">
      <c r="P221" s="6" t="e">
        <f ca="1">IF(LOOKUP(Beds!A254, Models!$A$4:$A$105, Models!$B$4:$B$105) = "QUEBEC 2", " ", IF(LOOKUP(Beds!A254, Models!$A$4:$A$105, Models!$B$4:$B$105) = "QUEBEC", " ", IF(Beds!B254 = 0, 0, YEAR(NOW())-IF(VALUE(LEFT(Beds!B254,2))&gt;80,CONCATENATE(19,LEFT(Beds!B254,2)),CONCATENATE(20,LEFT(Beds!B254,2))))))</f>
        <v>#N/A</v>
      </c>
      <c r="S221" s="7" t="str">
        <f>LEFT(Beds!A252,4)</f>
        <v/>
      </c>
      <c r="T221" t="str">
        <f>IF(S221 = "", " ", LOOKUP(S221,Models!$A$4:$A$99,Models!$B$4:$B$99))</f>
        <v xml:space="preserve"> </v>
      </c>
      <c r="U221" t="str">
        <f>Beds!C252</f>
        <v/>
      </c>
      <c r="W221">
        <f t="shared" si="3"/>
        <v>0</v>
      </c>
      <c r="X221" s="14">
        <f>IF($T221=Models!$E$6,IF($U221&lt;1,LOOKUP($A$3,Models!$D$7:$D$9,Models!$F$7:$F$9),IF(AND($U221&gt;=1,$U221&lt;=3),LOOKUP($A$3,Models!$D$7:$D$9,Models!$G$7:$G$9),IF(AND($U221&gt;=4,$U221&lt;=6),LOOKUP($A$3,Models!$D$7:$D$9,Models!$H$7:$H$9), IF(AND($U221&gt;=7,$U221&lt;=10),LOOKUP($A$3,Models!$D$7:$D$9,Models!$I$7:$I$9), IF($U221 &gt; 10,LOOKUP($A$3,Models!$D$7:$D$9,Models!$J$7:$J$9), 0))))), 0)</f>
        <v>0</v>
      </c>
      <c r="Y221" s="14">
        <f>IF($T221=Models!$E$11,IF($U221&lt;1,LOOKUP($A$3,Models!$D$7:$D$9,Models!$F$12:$F$14),IF(AND($U221&gt;=1,$U221&lt;=3),LOOKUP($A$3,Models!$D$7:$D$9,Models!$G$12:$G$14),IF(AND($U221&gt;=4,$U221&lt;=6),LOOKUP($A$3,Models!$D$7:$D$9,Models!$H$12:$H$14), IF(AND($U221&gt;=7,$U221&lt;=10),LOOKUP($A$3,Models!$D$7:$D$9,Models!$I$12:$I$14), IF($U221 &gt; 10,LOOKUP($A$3,Models!$D$7:$D$9,Models!$J$12:$J$14), 0))))), 0)</f>
        <v>0</v>
      </c>
      <c r="Z221" s="14">
        <f>IF($T221=Models!$E$16,IF($U221&lt;1,LOOKUP($A$3,Models!$D$7:$D$9,Models!$F$17:$F$19),IF(AND($U221&gt;=1,$U221&lt;=3),LOOKUP($A$3,Models!$D$7:$D$9,Models!$G$17:$G$19),IF(AND($U221&gt;=4,$U221&lt;=6),LOOKUP($A$3,Models!$D$7:$D$9,Models!$H$17:$H$19), IF(AND($U221&gt;=7,$U221&lt;=10),LOOKUP($A$3,Models!$D$7:$D$9,Models!$I$17:$I$19), IF($U221 &gt; 10,LOOKUP($A$3,Models!$D$7:$D$9,Models!$J$17:$J$19), 0))))), 0)</f>
        <v>0</v>
      </c>
      <c r="AA221" s="14">
        <f>IF($T221=Models!$E$21,IF($U221&lt;1,LOOKUP($A$3,Models!$D$7:$D$9,Models!$F$22:$F$24),IF(AND($U221&gt;=1,$U221&lt;=3),LOOKUP($A$3,Models!$D$7:$D$9,Models!$G$22:$G$24),IF(AND($U221&gt;=4,$U221&lt;=6),LOOKUP($A$3,Models!$D$7:$D$9,Models!$H$22:$H$24), IF(AND($U221&gt;=7,$U221&lt;=10),LOOKUP($A$3,Models!$D$7:$D$9,Models!$I$22:$I$24), IF($U221 &gt; 10,LOOKUP($A$3,Models!$D$7:$D$9,Models!$J$22:$J$24), 0))))), 0)</f>
        <v>0</v>
      </c>
      <c r="AB221" s="14">
        <f>IF($T221=Models!$E$26,IF($U221&lt;1,LOOKUP($A$3,Models!$D$7:$D$9,Models!$F$27:$F$29),IF(AND($U221&gt;=1,$U221&lt;=3),LOOKUP($A$3,Models!$D$7:$D$9,Models!$G$27:$G$29),IF(AND($U221&gt;=4,$U221&lt;=6),LOOKUP($A$3,Models!$D$7:$D$9,Models!$H$27:$H$29), IF(AND($U221&gt;=7,$U221&lt;=10),LOOKUP($A$3,Models!$D$7:$D$9,Models!$I$27:$I$29), IF($U221 &gt; 10,LOOKUP($A$3,Models!$D$7:$D$9,Models!$J$27:$J$29), 0))))), 0)</f>
        <v>0</v>
      </c>
      <c r="AC221" s="14">
        <f>IF($T221=Models!$E$31,IF($U221&lt;1,LOOKUP($A$3,Models!$D$7:$D$9,Models!$F$32:$F$34),IF(AND($U221&gt;=1,$U221&lt;=3),LOOKUP($A$3,Models!$D$7:$D$9,Models!$G$32:$G$34),IF(AND($U221&gt;=4,$U221&lt;=6),LOOKUP($A$3,Models!$D$7:$D$9,Models!$H$32:$H$34), IF(AND($U221&gt;=7,$U221&lt;=10),LOOKUP($A$3,Models!$D$7:$D$9,Models!$I$32:$I$34), IF($U221 &gt; 10,LOOKUP($A$3,Models!$D$7:$D$9,Models!$J$32:$J$34), 0))))), 0)</f>
        <v>0</v>
      </c>
      <c r="AD221" s="14">
        <f>IF($T221=Models!$E$39,IF($U221&lt;1,LOOKUP($A$3,Models!$D$7:$D$9,Models!$F$40:$F$42),IF(AND($U221&gt;=1,$U221&lt;=4),LOOKUP($A$3,Models!$D$7:$D$9,Models!$G$40:$G$42),IF(AND($U221&gt;=5,$U221&lt;=7),LOOKUP($A$3,Models!$D$7:$D$9,Models!$H$40:$H$42), IF($U221 &gt; 7,LOOKUP($A$3,Models!$D$7:$D$9,Models!$I$40:$I$42), 0)))), 0)</f>
        <v>0</v>
      </c>
      <c r="AE221" s="14">
        <f>IF($T221=Models!$E$44,IF($U221&lt;1,LOOKUP($A$3,Models!$D$7:$D$9,Models!$F$45:$F$47),IF(AND($U221&gt;=1,$U221&lt;=4),LOOKUP($A$3,Models!$D$7:$D$9,Models!$G$45:$G$47),IF(AND($U221&gt;=5,$U221&lt;=7),LOOKUP($A$3,Models!$D$7:$D$9,Models!$H$45:$H$47), IF($U221 &gt; 7,LOOKUP($A$3,Models!$D$7:$D$9,Models!$I$45:$I$47), 0)))), 0)</f>
        <v>0</v>
      </c>
      <c r="AF221" s="14">
        <f>IF($T221=Models!$E$49,IF($U221&lt;1,LOOKUP($A$3,Models!$D$7:$D$9,Models!$F$50:$F$52),IF(AND($U221&gt;=1,$U221&lt;=4),LOOKUP($A$3,Models!$D$7:$D$9,Models!$G$50:$G$52),IF(AND($U221&gt;=5,$U221&lt;=7),LOOKUP($A$3,Models!$D$7:$D$9,Models!$H$50:$H$52), IF($U221 &gt; 7,LOOKUP($A$3,Models!$D$7:$D$9,Models!$I$50:$I$52), 0)))), 0)</f>
        <v>0</v>
      </c>
      <c r="AG221" s="14">
        <f>IF($T221=Models!$E$54,IF($U221&lt;1,LOOKUP($A$3,Models!$D$7:$D$9,Models!$F$55:$F$57),IF(AND($U221&gt;=1,$U221&lt;=4),LOOKUP($A$3,Models!$D$7:$D$9,Models!$G$55:$G$57),IF(AND($U221&gt;=5,$U221&lt;=7),LOOKUP($A$3,Models!$D$7:$D$9,Models!$H$55:$H$57), IF($U221 &gt; 7,LOOKUP($A$3,Models!$D$7:$D$9,Models!$I$55:$I$57), 0)))), 0)</f>
        <v>0</v>
      </c>
      <c r="AH221" s="14">
        <f>IF($T221=Models!$E$59,IF($U221&lt;1,LOOKUP($A$3,Models!$D$7:$D$9,Models!$F$60:$F$62),IF(AND($U221&gt;=1,$U221&lt;=4),LOOKUP($A$3,Models!$D$7:$D$9,Models!$G$60:$G$62),IF(AND($U221&gt;=5,$U221&lt;=7),LOOKUP($A$3,Models!$D$7:$D$9,Models!$H$60:$H$62), IF($U221 &gt; 7,LOOKUP($A$3,Models!$D$7:$D$9,Models!$I$60:$I$62), 0)))), 0)</f>
        <v>0</v>
      </c>
    </row>
    <row r="222" spans="16:34">
      <c r="P222" s="6" t="e">
        <f ca="1">IF(LOOKUP(Beds!A255, Models!$A$4:$A$105, Models!$B$4:$B$105) = "QUEBEC 2", " ", IF(LOOKUP(Beds!A255, Models!$A$4:$A$105, Models!$B$4:$B$105) = "QUEBEC", " ", IF(Beds!B255 = 0, 0, YEAR(NOW())-IF(VALUE(LEFT(Beds!B255,2))&gt;80,CONCATENATE(19,LEFT(Beds!B255,2)),CONCATENATE(20,LEFT(Beds!B255,2))))))</f>
        <v>#N/A</v>
      </c>
      <c r="S222" s="7" t="str">
        <f>LEFT(Beds!A253,4)</f>
        <v/>
      </c>
      <c r="T222" t="str">
        <f>IF(S222 = "", " ", LOOKUP(S222,Models!$A$4:$A$99,Models!$B$4:$B$99))</f>
        <v xml:space="preserve"> </v>
      </c>
      <c r="U222" t="str">
        <f>Beds!C253</f>
        <v/>
      </c>
      <c r="W222">
        <f t="shared" si="3"/>
        <v>0</v>
      </c>
      <c r="X222" s="14">
        <f>IF($T222=Models!$E$6,IF($U222&lt;1,LOOKUP($A$3,Models!$D$7:$D$9,Models!$F$7:$F$9),IF(AND($U222&gt;=1,$U222&lt;=3),LOOKUP($A$3,Models!$D$7:$D$9,Models!$G$7:$G$9),IF(AND($U222&gt;=4,$U222&lt;=6),LOOKUP($A$3,Models!$D$7:$D$9,Models!$H$7:$H$9), IF(AND($U222&gt;=7,$U222&lt;=10),LOOKUP($A$3,Models!$D$7:$D$9,Models!$I$7:$I$9), IF($U222 &gt; 10,LOOKUP($A$3,Models!$D$7:$D$9,Models!$J$7:$J$9), 0))))), 0)</f>
        <v>0</v>
      </c>
      <c r="Y222" s="14">
        <f>IF($T222=Models!$E$11,IF($U222&lt;1,LOOKUP($A$3,Models!$D$7:$D$9,Models!$F$12:$F$14),IF(AND($U222&gt;=1,$U222&lt;=3),LOOKUP($A$3,Models!$D$7:$D$9,Models!$G$12:$G$14),IF(AND($U222&gt;=4,$U222&lt;=6),LOOKUP($A$3,Models!$D$7:$D$9,Models!$H$12:$H$14), IF(AND($U222&gt;=7,$U222&lt;=10),LOOKUP($A$3,Models!$D$7:$D$9,Models!$I$12:$I$14), IF($U222 &gt; 10,LOOKUP($A$3,Models!$D$7:$D$9,Models!$J$12:$J$14), 0))))), 0)</f>
        <v>0</v>
      </c>
      <c r="Z222" s="14">
        <f>IF($T222=Models!$E$16,IF($U222&lt;1,LOOKUP($A$3,Models!$D$7:$D$9,Models!$F$17:$F$19),IF(AND($U222&gt;=1,$U222&lt;=3),LOOKUP($A$3,Models!$D$7:$D$9,Models!$G$17:$G$19),IF(AND($U222&gt;=4,$U222&lt;=6),LOOKUP($A$3,Models!$D$7:$D$9,Models!$H$17:$H$19), IF(AND($U222&gt;=7,$U222&lt;=10),LOOKUP($A$3,Models!$D$7:$D$9,Models!$I$17:$I$19), IF($U222 &gt; 10,LOOKUP($A$3,Models!$D$7:$D$9,Models!$J$17:$J$19), 0))))), 0)</f>
        <v>0</v>
      </c>
      <c r="AA222" s="14">
        <f>IF($T222=Models!$E$21,IF($U222&lt;1,LOOKUP($A$3,Models!$D$7:$D$9,Models!$F$22:$F$24),IF(AND($U222&gt;=1,$U222&lt;=3),LOOKUP($A$3,Models!$D$7:$D$9,Models!$G$22:$G$24),IF(AND($U222&gt;=4,$U222&lt;=6),LOOKUP($A$3,Models!$D$7:$D$9,Models!$H$22:$H$24), IF(AND($U222&gt;=7,$U222&lt;=10),LOOKUP($A$3,Models!$D$7:$D$9,Models!$I$22:$I$24), IF($U222 &gt; 10,LOOKUP($A$3,Models!$D$7:$D$9,Models!$J$22:$J$24), 0))))), 0)</f>
        <v>0</v>
      </c>
      <c r="AB222" s="14">
        <f>IF($T222=Models!$E$26,IF($U222&lt;1,LOOKUP($A$3,Models!$D$7:$D$9,Models!$F$27:$F$29),IF(AND($U222&gt;=1,$U222&lt;=3),LOOKUP($A$3,Models!$D$7:$D$9,Models!$G$27:$G$29),IF(AND($U222&gt;=4,$U222&lt;=6),LOOKUP($A$3,Models!$D$7:$D$9,Models!$H$27:$H$29), IF(AND($U222&gt;=7,$U222&lt;=10),LOOKUP($A$3,Models!$D$7:$D$9,Models!$I$27:$I$29), IF($U222 &gt; 10,LOOKUP($A$3,Models!$D$7:$D$9,Models!$J$27:$J$29), 0))))), 0)</f>
        <v>0</v>
      </c>
      <c r="AC222" s="14">
        <f>IF($T222=Models!$E$31,IF($U222&lt;1,LOOKUP($A$3,Models!$D$7:$D$9,Models!$F$32:$F$34),IF(AND($U222&gt;=1,$U222&lt;=3),LOOKUP($A$3,Models!$D$7:$D$9,Models!$G$32:$G$34),IF(AND($U222&gt;=4,$U222&lt;=6),LOOKUP($A$3,Models!$D$7:$D$9,Models!$H$32:$H$34), IF(AND($U222&gt;=7,$U222&lt;=10),LOOKUP($A$3,Models!$D$7:$D$9,Models!$I$32:$I$34), IF($U222 &gt; 10,LOOKUP($A$3,Models!$D$7:$D$9,Models!$J$32:$J$34), 0))))), 0)</f>
        <v>0</v>
      </c>
      <c r="AD222" s="14">
        <f>IF($T222=Models!$E$39,IF($U222&lt;1,LOOKUP($A$3,Models!$D$7:$D$9,Models!$F$40:$F$42),IF(AND($U222&gt;=1,$U222&lt;=4),LOOKUP($A$3,Models!$D$7:$D$9,Models!$G$40:$G$42),IF(AND($U222&gt;=5,$U222&lt;=7),LOOKUP($A$3,Models!$D$7:$D$9,Models!$H$40:$H$42), IF($U222 &gt; 7,LOOKUP($A$3,Models!$D$7:$D$9,Models!$I$40:$I$42), 0)))), 0)</f>
        <v>0</v>
      </c>
      <c r="AE222" s="14">
        <f>IF($T222=Models!$E$44,IF($U222&lt;1,LOOKUP($A$3,Models!$D$7:$D$9,Models!$F$45:$F$47),IF(AND($U222&gt;=1,$U222&lt;=4),LOOKUP($A$3,Models!$D$7:$D$9,Models!$G$45:$G$47),IF(AND($U222&gt;=5,$U222&lt;=7),LOOKUP($A$3,Models!$D$7:$D$9,Models!$H$45:$H$47), IF($U222 &gt; 7,LOOKUP($A$3,Models!$D$7:$D$9,Models!$I$45:$I$47), 0)))), 0)</f>
        <v>0</v>
      </c>
      <c r="AF222" s="14">
        <f>IF($T222=Models!$E$49,IF($U222&lt;1,LOOKUP($A$3,Models!$D$7:$D$9,Models!$F$50:$F$52),IF(AND($U222&gt;=1,$U222&lt;=4),LOOKUP($A$3,Models!$D$7:$D$9,Models!$G$50:$G$52),IF(AND($U222&gt;=5,$U222&lt;=7),LOOKUP($A$3,Models!$D$7:$D$9,Models!$H$50:$H$52), IF($U222 &gt; 7,LOOKUP($A$3,Models!$D$7:$D$9,Models!$I$50:$I$52), 0)))), 0)</f>
        <v>0</v>
      </c>
      <c r="AG222" s="14">
        <f>IF($T222=Models!$E$54,IF($U222&lt;1,LOOKUP($A$3,Models!$D$7:$D$9,Models!$F$55:$F$57),IF(AND($U222&gt;=1,$U222&lt;=4),LOOKUP($A$3,Models!$D$7:$D$9,Models!$G$55:$G$57),IF(AND($U222&gt;=5,$U222&lt;=7),LOOKUP($A$3,Models!$D$7:$D$9,Models!$H$55:$H$57), IF($U222 &gt; 7,LOOKUP($A$3,Models!$D$7:$D$9,Models!$I$55:$I$57), 0)))), 0)</f>
        <v>0</v>
      </c>
      <c r="AH222" s="14">
        <f>IF($T222=Models!$E$59,IF($U222&lt;1,LOOKUP($A$3,Models!$D$7:$D$9,Models!$F$60:$F$62),IF(AND($U222&gt;=1,$U222&lt;=4),LOOKUP($A$3,Models!$D$7:$D$9,Models!$G$60:$G$62),IF(AND($U222&gt;=5,$U222&lt;=7),LOOKUP($A$3,Models!$D$7:$D$9,Models!$H$60:$H$62), IF($U222 &gt; 7,LOOKUP($A$3,Models!$D$7:$D$9,Models!$I$60:$I$62), 0)))), 0)</f>
        <v>0</v>
      </c>
    </row>
    <row r="223" spans="16:34">
      <c r="P223" s="6" t="e">
        <f ca="1">IF(LOOKUP(Beds!A256, Models!$A$4:$A$105, Models!$B$4:$B$105) = "QUEBEC 2", " ", IF(LOOKUP(Beds!A256, Models!$A$4:$A$105, Models!$B$4:$B$105) = "QUEBEC", " ", IF(Beds!B256 = 0, 0, YEAR(NOW())-IF(VALUE(LEFT(Beds!B256,2))&gt;80,CONCATENATE(19,LEFT(Beds!B256,2)),CONCATENATE(20,LEFT(Beds!B256,2))))))</f>
        <v>#N/A</v>
      </c>
      <c r="S223" s="7" t="str">
        <f>LEFT(Beds!A254,4)</f>
        <v/>
      </c>
      <c r="T223" t="str">
        <f>IF(S223 = "", " ", LOOKUP(S223,Models!$A$4:$A$99,Models!$B$4:$B$99))</f>
        <v xml:space="preserve"> </v>
      </c>
      <c r="U223" t="str">
        <f>Beds!C254</f>
        <v/>
      </c>
      <c r="W223">
        <f t="shared" si="3"/>
        <v>0</v>
      </c>
      <c r="X223" s="14">
        <f>IF($T223=Models!$E$6,IF($U223&lt;1,LOOKUP($A$3,Models!$D$7:$D$9,Models!$F$7:$F$9),IF(AND($U223&gt;=1,$U223&lt;=3),LOOKUP($A$3,Models!$D$7:$D$9,Models!$G$7:$G$9),IF(AND($U223&gt;=4,$U223&lt;=6),LOOKUP($A$3,Models!$D$7:$D$9,Models!$H$7:$H$9), IF(AND($U223&gt;=7,$U223&lt;=10),LOOKUP($A$3,Models!$D$7:$D$9,Models!$I$7:$I$9), IF($U223 &gt; 10,LOOKUP($A$3,Models!$D$7:$D$9,Models!$J$7:$J$9), 0))))), 0)</f>
        <v>0</v>
      </c>
      <c r="Y223" s="14">
        <f>IF($T223=Models!$E$11,IF($U223&lt;1,LOOKUP($A$3,Models!$D$7:$D$9,Models!$F$12:$F$14),IF(AND($U223&gt;=1,$U223&lt;=3),LOOKUP($A$3,Models!$D$7:$D$9,Models!$G$12:$G$14),IF(AND($U223&gt;=4,$U223&lt;=6),LOOKUP($A$3,Models!$D$7:$D$9,Models!$H$12:$H$14), IF(AND($U223&gt;=7,$U223&lt;=10),LOOKUP($A$3,Models!$D$7:$D$9,Models!$I$12:$I$14), IF($U223 &gt; 10,LOOKUP($A$3,Models!$D$7:$D$9,Models!$J$12:$J$14), 0))))), 0)</f>
        <v>0</v>
      </c>
      <c r="Z223" s="14">
        <f>IF($T223=Models!$E$16,IF($U223&lt;1,LOOKUP($A$3,Models!$D$7:$D$9,Models!$F$17:$F$19),IF(AND($U223&gt;=1,$U223&lt;=3),LOOKUP($A$3,Models!$D$7:$D$9,Models!$G$17:$G$19),IF(AND($U223&gt;=4,$U223&lt;=6),LOOKUP($A$3,Models!$D$7:$D$9,Models!$H$17:$H$19), IF(AND($U223&gt;=7,$U223&lt;=10),LOOKUP($A$3,Models!$D$7:$D$9,Models!$I$17:$I$19), IF($U223 &gt; 10,LOOKUP($A$3,Models!$D$7:$D$9,Models!$J$17:$J$19), 0))))), 0)</f>
        <v>0</v>
      </c>
      <c r="AA223" s="14">
        <f>IF($T223=Models!$E$21,IF($U223&lt;1,LOOKUP($A$3,Models!$D$7:$D$9,Models!$F$22:$F$24),IF(AND($U223&gt;=1,$U223&lt;=3),LOOKUP($A$3,Models!$D$7:$D$9,Models!$G$22:$G$24),IF(AND($U223&gt;=4,$U223&lt;=6),LOOKUP($A$3,Models!$D$7:$D$9,Models!$H$22:$H$24), IF(AND($U223&gt;=7,$U223&lt;=10),LOOKUP($A$3,Models!$D$7:$D$9,Models!$I$22:$I$24), IF($U223 &gt; 10,LOOKUP($A$3,Models!$D$7:$D$9,Models!$J$22:$J$24), 0))))), 0)</f>
        <v>0</v>
      </c>
      <c r="AB223" s="14">
        <f>IF($T223=Models!$E$26,IF($U223&lt;1,LOOKUP($A$3,Models!$D$7:$D$9,Models!$F$27:$F$29),IF(AND($U223&gt;=1,$U223&lt;=3),LOOKUP($A$3,Models!$D$7:$D$9,Models!$G$27:$G$29),IF(AND($U223&gt;=4,$U223&lt;=6),LOOKUP($A$3,Models!$D$7:$D$9,Models!$H$27:$H$29), IF(AND($U223&gt;=7,$U223&lt;=10),LOOKUP($A$3,Models!$D$7:$D$9,Models!$I$27:$I$29), IF($U223 &gt; 10,LOOKUP($A$3,Models!$D$7:$D$9,Models!$J$27:$J$29), 0))))), 0)</f>
        <v>0</v>
      </c>
      <c r="AC223" s="14">
        <f>IF($T223=Models!$E$31,IF($U223&lt;1,LOOKUP($A$3,Models!$D$7:$D$9,Models!$F$32:$F$34),IF(AND($U223&gt;=1,$U223&lt;=3),LOOKUP($A$3,Models!$D$7:$D$9,Models!$G$32:$G$34),IF(AND($U223&gt;=4,$U223&lt;=6),LOOKUP($A$3,Models!$D$7:$D$9,Models!$H$32:$H$34), IF(AND($U223&gt;=7,$U223&lt;=10),LOOKUP($A$3,Models!$D$7:$D$9,Models!$I$32:$I$34), IF($U223 &gt; 10,LOOKUP($A$3,Models!$D$7:$D$9,Models!$J$32:$J$34), 0))))), 0)</f>
        <v>0</v>
      </c>
      <c r="AD223" s="14">
        <f>IF($T223=Models!$E$39,IF($U223&lt;1,LOOKUP($A$3,Models!$D$7:$D$9,Models!$F$40:$F$42),IF(AND($U223&gt;=1,$U223&lt;=4),LOOKUP($A$3,Models!$D$7:$D$9,Models!$G$40:$G$42),IF(AND($U223&gt;=5,$U223&lt;=7),LOOKUP($A$3,Models!$D$7:$D$9,Models!$H$40:$H$42), IF($U223 &gt; 7,LOOKUP($A$3,Models!$D$7:$D$9,Models!$I$40:$I$42), 0)))), 0)</f>
        <v>0</v>
      </c>
      <c r="AE223" s="14">
        <f>IF($T223=Models!$E$44,IF($U223&lt;1,LOOKUP($A$3,Models!$D$7:$D$9,Models!$F$45:$F$47),IF(AND($U223&gt;=1,$U223&lt;=4),LOOKUP($A$3,Models!$D$7:$D$9,Models!$G$45:$G$47),IF(AND($U223&gt;=5,$U223&lt;=7),LOOKUP($A$3,Models!$D$7:$D$9,Models!$H$45:$H$47), IF($U223 &gt; 7,LOOKUP($A$3,Models!$D$7:$D$9,Models!$I$45:$I$47), 0)))), 0)</f>
        <v>0</v>
      </c>
      <c r="AF223" s="14">
        <f>IF($T223=Models!$E$49,IF($U223&lt;1,LOOKUP($A$3,Models!$D$7:$D$9,Models!$F$50:$F$52),IF(AND($U223&gt;=1,$U223&lt;=4),LOOKUP($A$3,Models!$D$7:$D$9,Models!$G$50:$G$52),IF(AND($U223&gt;=5,$U223&lt;=7),LOOKUP($A$3,Models!$D$7:$D$9,Models!$H$50:$H$52), IF($U223 &gt; 7,LOOKUP($A$3,Models!$D$7:$D$9,Models!$I$50:$I$52), 0)))), 0)</f>
        <v>0</v>
      </c>
      <c r="AG223" s="14">
        <f>IF($T223=Models!$E$54,IF($U223&lt;1,LOOKUP($A$3,Models!$D$7:$D$9,Models!$F$55:$F$57),IF(AND($U223&gt;=1,$U223&lt;=4),LOOKUP($A$3,Models!$D$7:$D$9,Models!$G$55:$G$57),IF(AND($U223&gt;=5,$U223&lt;=7),LOOKUP($A$3,Models!$D$7:$D$9,Models!$H$55:$H$57), IF($U223 &gt; 7,LOOKUP($A$3,Models!$D$7:$D$9,Models!$I$55:$I$57), 0)))), 0)</f>
        <v>0</v>
      </c>
      <c r="AH223" s="14">
        <f>IF($T223=Models!$E$59,IF($U223&lt;1,LOOKUP($A$3,Models!$D$7:$D$9,Models!$F$60:$F$62),IF(AND($U223&gt;=1,$U223&lt;=4),LOOKUP($A$3,Models!$D$7:$D$9,Models!$G$60:$G$62),IF(AND($U223&gt;=5,$U223&lt;=7),LOOKUP($A$3,Models!$D$7:$D$9,Models!$H$60:$H$62), IF($U223 &gt; 7,LOOKUP($A$3,Models!$D$7:$D$9,Models!$I$60:$I$62), 0)))), 0)</f>
        <v>0</v>
      </c>
    </row>
    <row r="224" spans="16:34">
      <c r="P224" s="6" t="e">
        <f ca="1">IF(LOOKUP(Beds!A257, Models!$A$4:$A$105, Models!$B$4:$B$105) = "QUEBEC 2", " ", IF(LOOKUP(Beds!A257, Models!$A$4:$A$105, Models!$B$4:$B$105) = "QUEBEC", " ", IF(Beds!B257 = 0, 0, YEAR(NOW())-IF(VALUE(LEFT(Beds!B257,2))&gt;80,CONCATENATE(19,LEFT(Beds!B257,2)),CONCATENATE(20,LEFT(Beds!B257,2))))))</f>
        <v>#N/A</v>
      </c>
      <c r="S224" s="7" t="str">
        <f>LEFT(Beds!A255,4)</f>
        <v/>
      </c>
      <c r="T224" t="str">
        <f>IF(S224 = "", " ", LOOKUP(S224,Models!$A$4:$A$99,Models!$B$4:$B$99))</f>
        <v xml:space="preserve"> </v>
      </c>
      <c r="U224" t="str">
        <f>Beds!C255</f>
        <v/>
      </c>
      <c r="W224">
        <f t="shared" si="3"/>
        <v>0</v>
      </c>
      <c r="X224" s="14">
        <f>IF($T224=Models!$E$6,IF($U224&lt;1,LOOKUP($A$3,Models!$D$7:$D$9,Models!$F$7:$F$9),IF(AND($U224&gt;=1,$U224&lt;=3),LOOKUP($A$3,Models!$D$7:$D$9,Models!$G$7:$G$9),IF(AND($U224&gt;=4,$U224&lt;=6),LOOKUP($A$3,Models!$D$7:$D$9,Models!$H$7:$H$9), IF(AND($U224&gt;=7,$U224&lt;=10),LOOKUP($A$3,Models!$D$7:$D$9,Models!$I$7:$I$9), IF($U224 &gt; 10,LOOKUP($A$3,Models!$D$7:$D$9,Models!$J$7:$J$9), 0))))), 0)</f>
        <v>0</v>
      </c>
      <c r="Y224" s="14">
        <f>IF($T224=Models!$E$11,IF($U224&lt;1,LOOKUP($A$3,Models!$D$7:$D$9,Models!$F$12:$F$14),IF(AND($U224&gt;=1,$U224&lt;=3),LOOKUP($A$3,Models!$D$7:$D$9,Models!$G$12:$G$14),IF(AND($U224&gt;=4,$U224&lt;=6),LOOKUP($A$3,Models!$D$7:$D$9,Models!$H$12:$H$14), IF(AND($U224&gt;=7,$U224&lt;=10),LOOKUP($A$3,Models!$D$7:$D$9,Models!$I$12:$I$14), IF($U224 &gt; 10,LOOKUP($A$3,Models!$D$7:$D$9,Models!$J$12:$J$14), 0))))), 0)</f>
        <v>0</v>
      </c>
      <c r="Z224" s="14">
        <f>IF($T224=Models!$E$16,IF($U224&lt;1,LOOKUP($A$3,Models!$D$7:$D$9,Models!$F$17:$F$19),IF(AND($U224&gt;=1,$U224&lt;=3),LOOKUP($A$3,Models!$D$7:$D$9,Models!$G$17:$G$19),IF(AND($U224&gt;=4,$U224&lt;=6),LOOKUP($A$3,Models!$D$7:$D$9,Models!$H$17:$H$19), IF(AND($U224&gt;=7,$U224&lt;=10),LOOKUP($A$3,Models!$D$7:$D$9,Models!$I$17:$I$19), IF($U224 &gt; 10,LOOKUP($A$3,Models!$D$7:$D$9,Models!$J$17:$J$19), 0))))), 0)</f>
        <v>0</v>
      </c>
      <c r="AA224" s="14">
        <f>IF($T224=Models!$E$21,IF($U224&lt;1,LOOKUP($A$3,Models!$D$7:$D$9,Models!$F$22:$F$24),IF(AND($U224&gt;=1,$U224&lt;=3),LOOKUP($A$3,Models!$D$7:$D$9,Models!$G$22:$G$24),IF(AND($U224&gt;=4,$U224&lt;=6),LOOKUP($A$3,Models!$D$7:$D$9,Models!$H$22:$H$24), IF(AND($U224&gt;=7,$U224&lt;=10),LOOKUP($A$3,Models!$D$7:$D$9,Models!$I$22:$I$24), IF($U224 &gt; 10,LOOKUP($A$3,Models!$D$7:$D$9,Models!$J$22:$J$24), 0))))), 0)</f>
        <v>0</v>
      </c>
      <c r="AB224" s="14">
        <f>IF($T224=Models!$E$26,IF($U224&lt;1,LOOKUP($A$3,Models!$D$7:$D$9,Models!$F$27:$F$29),IF(AND($U224&gt;=1,$U224&lt;=3),LOOKUP($A$3,Models!$D$7:$D$9,Models!$G$27:$G$29),IF(AND($U224&gt;=4,$U224&lt;=6),LOOKUP($A$3,Models!$D$7:$D$9,Models!$H$27:$H$29), IF(AND($U224&gt;=7,$U224&lt;=10),LOOKUP($A$3,Models!$D$7:$D$9,Models!$I$27:$I$29), IF($U224 &gt; 10,LOOKUP($A$3,Models!$D$7:$D$9,Models!$J$27:$J$29), 0))))), 0)</f>
        <v>0</v>
      </c>
      <c r="AC224" s="14">
        <f>IF($T224=Models!$E$31,IF($U224&lt;1,LOOKUP($A$3,Models!$D$7:$D$9,Models!$F$32:$F$34),IF(AND($U224&gt;=1,$U224&lt;=3),LOOKUP($A$3,Models!$D$7:$D$9,Models!$G$32:$G$34),IF(AND($U224&gt;=4,$U224&lt;=6),LOOKUP($A$3,Models!$D$7:$D$9,Models!$H$32:$H$34), IF(AND($U224&gt;=7,$U224&lt;=10),LOOKUP($A$3,Models!$D$7:$D$9,Models!$I$32:$I$34), IF($U224 &gt; 10,LOOKUP($A$3,Models!$D$7:$D$9,Models!$J$32:$J$34), 0))))), 0)</f>
        <v>0</v>
      </c>
      <c r="AD224" s="14">
        <f>IF($T224=Models!$E$39,IF($U224&lt;1,LOOKUP($A$3,Models!$D$7:$D$9,Models!$F$40:$F$42),IF(AND($U224&gt;=1,$U224&lt;=4),LOOKUP($A$3,Models!$D$7:$D$9,Models!$G$40:$G$42),IF(AND($U224&gt;=5,$U224&lt;=7),LOOKUP($A$3,Models!$D$7:$D$9,Models!$H$40:$H$42), IF($U224 &gt; 7,LOOKUP($A$3,Models!$D$7:$D$9,Models!$I$40:$I$42), 0)))), 0)</f>
        <v>0</v>
      </c>
      <c r="AE224" s="14">
        <f>IF($T224=Models!$E$44,IF($U224&lt;1,LOOKUP($A$3,Models!$D$7:$D$9,Models!$F$45:$F$47),IF(AND($U224&gt;=1,$U224&lt;=4),LOOKUP($A$3,Models!$D$7:$D$9,Models!$G$45:$G$47),IF(AND($U224&gt;=5,$U224&lt;=7),LOOKUP($A$3,Models!$D$7:$D$9,Models!$H$45:$H$47), IF($U224 &gt; 7,LOOKUP($A$3,Models!$D$7:$D$9,Models!$I$45:$I$47), 0)))), 0)</f>
        <v>0</v>
      </c>
      <c r="AF224" s="14">
        <f>IF($T224=Models!$E$49,IF($U224&lt;1,LOOKUP($A$3,Models!$D$7:$D$9,Models!$F$50:$F$52),IF(AND($U224&gt;=1,$U224&lt;=4),LOOKUP($A$3,Models!$D$7:$D$9,Models!$G$50:$G$52),IF(AND($U224&gt;=5,$U224&lt;=7),LOOKUP($A$3,Models!$D$7:$D$9,Models!$H$50:$H$52), IF($U224 &gt; 7,LOOKUP($A$3,Models!$D$7:$D$9,Models!$I$50:$I$52), 0)))), 0)</f>
        <v>0</v>
      </c>
      <c r="AG224" s="14">
        <f>IF($T224=Models!$E$54,IF($U224&lt;1,LOOKUP($A$3,Models!$D$7:$D$9,Models!$F$55:$F$57),IF(AND($U224&gt;=1,$U224&lt;=4),LOOKUP($A$3,Models!$D$7:$D$9,Models!$G$55:$G$57),IF(AND($U224&gt;=5,$U224&lt;=7),LOOKUP($A$3,Models!$D$7:$D$9,Models!$H$55:$H$57), IF($U224 &gt; 7,LOOKUP($A$3,Models!$D$7:$D$9,Models!$I$55:$I$57), 0)))), 0)</f>
        <v>0</v>
      </c>
      <c r="AH224" s="14">
        <f>IF($T224=Models!$E$59,IF($U224&lt;1,LOOKUP($A$3,Models!$D$7:$D$9,Models!$F$60:$F$62),IF(AND($U224&gt;=1,$U224&lt;=4),LOOKUP($A$3,Models!$D$7:$D$9,Models!$G$60:$G$62),IF(AND($U224&gt;=5,$U224&lt;=7),LOOKUP($A$3,Models!$D$7:$D$9,Models!$H$60:$H$62), IF($U224 &gt; 7,LOOKUP($A$3,Models!$D$7:$D$9,Models!$I$60:$I$62), 0)))), 0)</f>
        <v>0</v>
      </c>
    </row>
    <row r="225" spans="16:34">
      <c r="P225" s="6" t="e">
        <f ca="1">IF(LOOKUP(Beds!A258, Models!$A$4:$A$105, Models!$B$4:$B$105) = "QUEBEC 2", " ", IF(LOOKUP(Beds!A258, Models!$A$4:$A$105, Models!$B$4:$B$105) = "QUEBEC", " ", IF(Beds!B258 = 0, 0, YEAR(NOW())-IF(VALUE(LEFT(Beds!B258,2))&gt;80,CONCATENATE(19,LEFT(Beds!B258,2)),CONCATENATE(20,LEFT(Beds!B258,2))))))</f>
        <v>#N/A</v>
      </c>
      <c r="S225" s="7" t="str">
        <f>LEFT(Beds!A256,4)</f>
        <v/>
      </c>
      <c r="T225" t="str">
        <f>IF(S225 = "", " ", LOOKUP(S225,Models!$A$4:$A$99,Models!$B$4:$B$99))</f>
        <v xml:space="preserve"> </v>
      </c>
      <c r="U225" t="str">
        <f>Beds!C256</f>
        <v/>
      </c>
      <c r="W225">
        <f t="shared" si="3"/>
        <v>0</v>
      </c>
      <c r="X225" s="14">
        <f>IF($T225=Models!$E$6,IF($U225&lt;1,LOOKUP($A$3,Models!$D$7:$D$9,Models!$F$7:$F$9),IF(AND($U225&gt;=1,$U225&lt;=3),LOOKUP($A$3,Models!$D$7:$D$9,Models!$G$7:$G$9),IF(AND($U225&gt;=4,$U225&lt;=6),LOOKUP($A$3,Models!$D$7:$D$9,Models!$H$7:$H$9), IF(AND($U225&gt;=7,$U225&lt;=10),LOOKUP($A$3,Models!$D$7:$D$9,Models!$I$7:$I$9), IF($U225 &gt; 10,LOOKUP($A$3,Models!$D$7:$D$9,Models!$J$7:$J$9), 0))))), 0)</f>
        <v>0</v>
      </c>
      <c r="Y225" s="14">
        <f>IF($T225=Models!$E$11,IF($U225&lt;1,LOOKUP($A$3,Models!$D$7:$D$9,Models!$F$12:$F$14),IF(AND($U225&gt;=1,$U225&lt;=3),LOOKUP($A$3,Models!$D$7:$D$9,Models!$G$12:$G$14),IF(AND($U225&gt;=4,$U225&lt;=6),LOOKUP($A$3,Models!$D$7:$D$9,Models!$H$12:$H$14), IF(AND($U225&gt;=7,$U225&lt;=10),LOOKUP($A$3,Models!$D$7:$D$9,Models!$I$12:$I$14), IF($U225 &gt; 10,LOOKUP($A$3,Models!$D$7:$D$9,Models!$J$12:$J$14), 0))))), 0)</f>
        <v>0</v>
      </c>
      <c r="Z225" s="14">
        <f>IF($T225=Models!$E$16,IF($U225&lt;1,LOOKUP($A$3,Models!$D$7:$D$9,Models!$F$17:$F$19),IF(AND($U225&gt;=1,$U225&lt;=3),LOOKUP($A$3,Models!$D$7:$D$9,Models!$G$17:$G$19),IF(AND($U225&gt;=4,$U225&lt;=6),LOOKUP($A$3,Models!$D$7:$D$9,Models!$H$17:$H$19), IF(AND($U225&gt;=7,$U225&lt;=10),LOOKUP($A$3,Models!$D$7:$D$9,Models!$I$17:$I$19), IF($U225 &gt; 10,LOOKUP($A$3,Models!$D$7:$D$9,Models!$J$17:$J$19), 0))))), 0)</f>
        <v>0</v>
      </c>
      <c r="AA225" s="14">
        <f>IF($T225=Models!$E$21,IF($U225&lt;1,LOOKUP($A$3,Models!$D$7:$D$9,Models!$F$22:$F$24),IF(AND($U225&gt;=1,$U225&lt;=3),LOOKUP($A$3,Models!$D$7:$D$9,Models!$G$22:$G$24),IF(AND($U225&gt;=4,$U225&lt;=6),LOOKUP($A$3,Models!$D$7:$D$9,Models!$H$22:$H$24), IF(AND($U225&gt;=7,$U225&lt;=10),LOOKUP($A$3,Models!$D$7:$D$9,Models!$I$22:$I$24), IF($U225 &gt; 10,LOOKUP($A$3,Models!$D$7:$D$9,Models!$J$22:$J$24), 0))))), 0)</f>
        <v>0</v>
      </c>
      <c r="AB225" s="14">
        <f>IF($T225=Models!$E$26,IF($U225&lt;1,LOOKUP($A$3,Models!$D$7:$D$9,Models!$F$27:$F$29),IF(AND($U225&gt;=1,$U225&lt;=3),LOOKUP($A$3,Models!$D$7:$D$9,Models!$G$27:$G$29),IF(AND($U225&gt;=4,$U225&lt;=6),LOOKUP($A$3,Models!$D$7:$D$9,Models!$H$27:$H$29), IF(AND($U225&gt;=7,$U225&lt;=10),LOOKUP($A$3,Models!$D$7:$D$9,Models!$I$27:$I$29), IF($U225 &gt; 10,LOOKUP($A$3,Models!$D$7:$D$9,Models!$J$27:$J$29), 0))))), 0)</f>
        <v>0</v>
      </c>
      <c r="AC225" s="14">
        <f>IF($T225=Models!$E$31,IF($U225&lt;1,LOOKUP($A$3,Models!$D$7:$D$9,Models!$F$32:$F$34),IF(AND($U225&gt;=1,$U225&lt;=3),LOOKUP($A$3,Models!$D$7:$D$9,Models!$G$32:$G$34),IF(AND($U225&gt;=4,$U225&lt;=6),LOOKUP($A$3,Models!$D$7:$D$9,Models!$H$32:$H$34), IF(AND($U225&gt;=7,$U225&lt;=10),LOOKUP($A$3,Models!$D$7:$D$9,Models!$I$32:$I$34), IF($U225 &gt; 10,LOOKUP($A$3,Models!$D$7:$D$9,Models!$J$32:$J$34), 0))))), 0)</f>
        <v>0</v>
      </c>
      <c r="AD225" s="14">
        <f>IF($T225=Models!$E$39,IF($U225&lt;1,LOOKUP($A$3,Models!$D$7:$D$9,Models!$F$40:$F$42),IF(AND($U225&gt;=1,$U225&lt;=4),LOOKUP($A$3,Models!$D$7:$D$9,Models!$G$40:$G$42),IF(AND($U225&gt;=5,$U225&lt;=7),LOOKUP($A$3,Models!$D$7:$D$9,Models!$H$40:$H$42), IF($U225 &gt; 7,LOOKUP($A$3,Models!$D$7:$D$9,Models!$I$40:$I$42), 0)))), 0)</f>
        <v>0</v>
      </c>
      <c r="AE225" s="14">
        <f>IF($T225=Models!$E$44,IF($U225&lt;1,LOOKUP($A$3,Models!$D$7:$D$9,Models!$F$45:$F$47),IF(AND($U225&gt;=1,$U225&lt;=4),LOOKUP($A$3,Models!$D$7:$D$9,Models!$G$45:$G$47),IF(AND($U225&gt;=5,$U225&lt;=7),LOOKUP($A$3,Models!$D$7:$D$9,Models!$H$45:$H$47), IF($U225 &gt; 7,LOOKUP($A$3,Models!$D$7:$D$9,Models!$I$45:$I$47), 0)))), 0)</f>
        <v>0</v>
      </c>
      <c r="AF225" s="14">
        <f>IF($T225=Models!$E$49,IF($U225&lt;1,LOOKUP($A$3,Models!$D$7:$D$9,Models!$F$50:$F$52),IF(AND($U225&gt;=1,$U225&lt;=4),LOOKUP($A$3,Models!$D$7:$D$9,Models!$G$50:$G$52),IF(AND($U225&gt;=5,$U225&lt;=7),LOOKUP($A$3,Models!$D$7:$D$9,Models!$H$50:$H$52), IF($U225 &gt; 7,LOOKUP($A$3,Models!$D$7:$D$9,Models!$I$50:$I$52), 0)))), 0)</f>
        <v>0</v>
      </c>
      <c r="AG225" s="14">
        <f>IF($T225=Models!$E$54,IF($U225&lt;1,LOOKUP($A$3,Models!$D$7:$D$9,Models!$F$55:$F$57),IF(AND($U225&gt;=1,$U225&lt;=4),LOOKUP($A$3,Models!$D$7:$D$9,Models!$G$55:$G$57),IF(AND($U225&gt;=5,$U225&lt;=7),LOOKUP($A$3,Models!$D$7:$D$9,Models!$H$55:$H$57), IF($U225 &gt; 7,LOOKUP($A$3,Models!$D$7:$D$9,Models!$I$55:$I$57), 0)))), 0)</f>
        <v>0</v>
      </c>
      <c r="AH225" s="14">
        <f>IF($T225=Models!$E$59,IF($U225&lt;1,LOOKUP($A$3,Models!$D$7:$D$9,Models!$F$60:$F$62),IF(AND($U225&gt;=1,$U225&lt;=4),LOOKUP($A$3,Models!$D$7:$D$9,Models!$G$60:$G$62),IF(AND($U225&gt;=5,$U225&lt;=7),LOOKUP($A$3,Models!$D$7:$D$9,Models!$H$60:$H$62), IF($U225 &gt; 7,LOOKUP($A$3,Models!$D$7:$D$9,Models!$I$60:$I$62), 0)))), 0)</f>
        <v>0</v>
      </c>
    </row>
    <row r="226" spans="16:34">
      <c r="P226" s="6" t="e">
        <f ca="1">IF(LOOKUP(Beds!A259, Models!$A$4:$A$105, Models!$B$4:$B$105) = "QUEBEC 2", " ", IF(LOOKUP(Beds!A259, Models!$A$4:$A$105, Models!$B$4:$B$105) = "QUEBEC", " ", IF(Beds!B259 = 0, 0, YEAR(NOW())-IF(VALUE(LEFT(Beds!B259,2))&gt;80,CONCATENATE(19,LEFT(Beds!B259,2)),CONCATENATE(20,LEFT(Beds!B259,2))))))</f>
        <v>#N/A</v>
      </c>
      <c r="S226" s="7" t="str">
        <f>LEFT(Beds!A257,4)</f>
        <v/>
      </c>
      <c r="T226" t="str">
        <f>IF(S226 = "", " ", LOOKUP(S226,Models!$A$4:$A$99,Models!$B$4:$B$99))</f>
        <v xml:space="preserve"> </v>
      </c>
      <c r="U226" t="str">
        <f>Beds!C257</f>
        <v/>
      </c>
      <c r="W226">
        <f t="shared" si="3"/>
        <v>0</v>
      </c>
      <c r="X226" s="14">
        <f>IF($T226=Models!$E$6,IF($U226&lt;1,LOOKUP($A$3,Models!$D$7:$D$9,Models!$F$7:$F$9),IF(AND($U226&gt;=1,$U226&lt;=3),LOOKUP($A$3,Models!$D$7:$D$9,Models!$G$7:$G$9),IF(AND($U226&gt;=4,$U226&lt;=6),LOOKUP($A$3,Models!$D$7:$D$9,Models!$H$7:$H$9), IF(AND($U226&gt;=7,$U226&lt;=10),LOOKUP($A$3,Models!$D$7:$D$9,Models!$I$7:$I$9), IF($U226 &gt; 10,LOOKUP($A$3,Models!$D$7:$D$9,Models!$J$7:$J$9), 0))))), 0)</f>
        <v>0</v>
      </c>
      <c r="Y226" s="14">
        <f>IF($T226=Models!$E$11,IF($U226&lt;1,LOOKUP($A$3,Models!$D$7:$D$9,Models!$F$12:$F$14),IF(AND($U226&gt;=1,$U226&lt;=3),LOOKUP($A$3,Models!$D$7:$D$9,Models!$G$12:$G$14),IF(AND($U226&gt;=4,$U226&lt;=6),LOOKUP($A$3,Models!$D$7:$D$9,Models!$H$12:$H$14), IF(AND($U226&gt;=7,$U226&lt;=10),LOOKUP($A$3,Models!$D$7:$D$9,Models!$I$12:$I$14), IF($U226 &gt; 10,LOOKUP($A$3,Models!$D$7:$D$9,Models!$J$12:$J$14), 0))))), 0)</f>
        <v>0</v>
      </c>
      <c r="Z226" s="14">
        <f>IF($T226=Models!$E$16,IF($U226&lt;1,LOOKUP($A$3,Models!$D$7:$D$9,Models!$F$17:$F$19),IF(AND($U226&gt;=1,$U226&lt;=3),LOOKUP($A$3,Models!$D$7:$D$9,Models!$G$17:$G$19),IF(AND($U226&gt;=4,$U226&lt;=6),LOOKUP($A$3,Models!$D$7:$D$9,Models!$H$17:$H$19), IF(AND($U226&gt;=7,$U226&lt;=10),LOOKUP($A$3,Models!$D$7:$D$9,Models!$I$17:$I$19), IF($U226 &gt; 10,LOOKUP($A$3,Models!$D$7:$D$9,Models!$J$17:$J$19), 0))))), 0)</f>
        <v>0</v>
      </c>
      <c r="AA226" s="14">
        <f>IF($T226=Models!$E$21,IF($U226&lt;1,LOOKUP($A$3,Models!$D$7:$D$9,Models!$F$22:$F$24),IF(AND($U226&gt;=1,$U226&lt;=3),LOOKUP($A$3,Models!$D$7:$D$9,Models!$G$22:$G$24),IF(AND($U226&gt;=4,$U226&lt;=6),LOOKUP($A$3,Models!$D$7:$D$9,Models!$H$22:$H$24), IF(AND($U226&gt;=7,$U226&lt;=10),LOOKUP($A$3,Models!$D$7:$D$9,Models!$I$22:$I$24), IF($U226 &gt; 10,LOOKUP($A$3,Models!$D$7:$D$9,Models!$J$22:$J$24), 0))))), 0)</f>
        <v>0</v>
      </c>
      <c r="AB226" s="14">
        <f>IF($T226=Models!$E$26,IF($U226&lt;1,LOOKUP($A$3,Models!$D$7:$D$9,Models!$F$27:$F$29),IF(AND($U226&gt;=1,$U226&lt;=3),LOOKUP($A$3,Models!$D$7:$D$9,Models!$G$27:$G$29),IF(AND($U226&gt;=4,$U226&lt;=6),LOOKUP($A$3,Models!$D$7:$D$9,Models!$H$27:$H$29), IF(AND($U226&gt;=7,$U226&lt;=10),LOOKUP($A$3,Models!$D$7:$D$9,Models!$I$27:$I$29), IF($U226 &gt; 10,LOOKUP($A$3,Models!$D$7:$D$9,Models!$J$27:$J$29), 0))))), 0)</f>
        <v>0</v>
      </c>
      <c r="AC226" s="14">
        <f>IF($T226=Models!$E$31,IF($U226&lt;1,LOOKUP($A$3,Models!$D$7:$D$9,Models!$F$32:$F$34),IF(AND($U226&gt;=1,$U226&lt;=3),LOOKUP($A$3,Models!$D$7:$D$9,Models!$G$32:$G$34),IF(AND($U226&gt;=4,$U226&lt;=6),LOOKUP($A$3,Models!$D$7:$D$9,Models!$H$32:$H$34), IF(AND($U226&gt;=7,$U226&lt;=10),LOOKUP($A$3,Models!$D$7:$D$9,Models!$I$32:$I$34), IF($U226 &gt; 10,LOOKUP($A$3,Models!$D$7:$D$9,Models!$J$32:$J$34), 0))))), 0)</f>
        <v>0</v>
      </c>
      <c r="AD226" s="14">
        <f>IF($T226=Models!$E$39,IF($U226&lt;1,LOOKUP($A$3,Models!$D$7:$D$9,Models!$F$40:$F$42),IF(AND($U226&gt;=1,$U226&lt;=4),LOOKUP($A$3,Models!$D$7:$D$9,Models!$G$40:$G$42),IF(AND($U226&gt;=5,$U226&lt;=7),LOOKUP($A$3,Models!$D$7:$D$9,Models!$H$40:$H$42), IF($U226 &gt; 7,LOOKUP($A$3,Models!$D$7:$D$9,Models!$I$40:$I$42), 0)))), 0)</f>
        <v>0</v>
      </c>
      <c r="AE226" s="14">
        <f>IF($T226=Models!$E$44,IF($U226&lt;1,LOOKUP($A$3,Models!$D$7:$D$9,Models!$F$45:$F$47),IF(AND($U226&gt;=1,$U226&lt;=4),LOOKUP($A$3,Models!$D$7:$D$9,Models!$G$45:$G$47),IF(AND($U226&gt;=5,$U226&lt;=7),LOOKUP($A$3,Models!$D$7:$D$9,Models!$H$45:$H$47), IF($U226 &gt; 7,LOOKUP($A$3,Models!$D$7:$D$9,Models!$I$45:$I$47), 0)))), 0)</f>
        <v>0</v>
      </c>
      <c r="AF226" s="14">
        <f>IF($T226=Models!$E$49,IF($U226&lt;1,LOOKUP($A$3,Models!$D$7:$D$9,Models!$F$50:$F$52),IF(AND($U226&gt;=1,$U226&lt;=4),LOOKUP($A$3,Models!$D$7:$D$9,Models!$G$50:$G$52),IF(AND($U226&gt;=5,$U226&lt;=7),LOOKUP($A$3,Models!$D$7:$D$9,Models!$H$50:$H$52), IF($U226 &gt; 7,LOOKUP($A$3,Models!$D$7:$D$9,Models!$I$50:$I$52), 0)))), 0)</f>
        <v>0</v>
      </c>
      <c r="AG226" s="14">
        <f>IF($T226=Models!$E$54,IF($U226&lt;1,LOOKUP($A$3,Models!$D$7:$D$9,Models!$F$55:$F$57),IF(AND($U226&gt;=1,$U226&lt;=4),LOOKUP($A$3,Models!$D$7:$D$9,Models!$G$55:$G$57),IF(AND($U226&gt;=5,$U226&lt;=7),LOOKUP($A$3,Models!$D$7:$D$9,Models!$H$55:$H$57), IF($U226 &gt; 7,LOOKUP($A$3,Models!$D$7:$D$9,Models!$I$55:$I$57), 0)))), 0)</f>
        <v>0</v>
      </c>
      <c r="AH226" s="14">
        <f>IF($T226=Models!$E$59,IF($U226&lt;1,LOOKUP($A$3,Models!$D$7:$D$9,Models!$F$60:$F$62),IF(AND($U226&gt;=1,$U226&lt;=4),LOOKUP($A$3,Models!$D$7:$D$9,Models!$G$60:$G$62),IF(AND($U226&gt;=5,$U226&lt;=7),LOOKUP($A$3,Models!$D$7:$D$9,Models!$H$60:$H$62), IF($U226 &gt; 7,LOOKUP($A$3,Models!$D$7:$D$9,Models!$I$60:$I$62), 0)))), 0)</f>
        <v>0</v>
      </c>
    </row>
    <row r="227" spans="16:34">
      <c r="P227" s="6" t="e">
        <f ca="1">IF(LOOKUP(Beds!A260, Models!$A$4:$A$105, Models!$B$4:$B$105) = "QUEBEC 2", " ", IF(LOOKUP(Beds!A260, Models!$A$4:$A$105, Models!$B$4:$B$105) = "QUEBEC", " ", IF(Beds!B260 = 0, 0, YEAR(NOW())-IF(VALUE(LEFT(Beds!B260,2))&gt;80,CONCATENATE(19,LEFT(Beds!B260,2)),CONCATENATE(20,LEFT(Beds!B260,2))))))</f>
        <v>#N/A</v>
      </c>
      <c r="S227" s="7" t="str">
        <f>LEFT(Beds!A258,4)</f>
        <v/>
      </c>
      <c r="T227" t="str">
        <f>IF(S227 = "", " ", LOOKUP(S227,Models!$A$4:$A$99,Models!$B$4:$B$99))</f>
        <v xml:space="preserve"> </v>
      </c>
      <c r="U227" t="str">
        <f>Beds!C258</f>
        <v/>
      </c>
      <c r="W227">
        <f t="shared" si="3"/>
        <v>0</v>
      </c>
      <c r="X227" s="14">
        <f>IF($T227=Models!$E$6,IF($U227&lt;1,LOOKUP($A$3,Models!$D$7:$D$9,Models!$F$7:$F$9),IF(AND($U227&gt;=1,$U227&lt;=3),LOOKUP($A$3,Models!$D$7:$D$9,Models!$G$7:$G$9),IF(AND($U227&gt;=4,$U227&lt;=6),LOOKUP($A$3,Models!$D$7:$D$9,Models!$H$7:$H$9), IF(AND($U227&gt;=7,$U227&lt;=10),LOOKUP($A$3,Models!$D$7:$D$9,Models!$I$7:$I$9), IF($U227 &gt; 10,LOOKUP($A$3,Models!$D$7:$D$9,Models!$J$7:$J$9), 0))))), 0)</f>
        <v>0</v>
      </c>
      <c r="Y227" s="14">
        <f>IF($T227=Models!$E$11,IF($U227&lt;1,LOOKUP($A$3,Models!$D$7:$D$9,Models!$F$12:$F$14),IF(AND($U227&gt;=1,$U227&lt;=3),LOOKUP($A$3,Models!$D$7:$D$9,Models!$G$12:$G$14),IF(AND($U227&gt;=4,$U227&lt;=6),LOOKUP($A$3,Models!$D$7:$D$9,Models!$H$12:$H$14), IF(AND($U227&gt;=7,$U227&lt;=10),LOOKUP($A$3,Models!$D$7:$D$9,Models!$I$12:$I$14), IF($U227 &gt; 10,LOOKUP($A$3,Models!$D$7:$D$9,Models!$J$12:$J$14), 0))))), 0)</f>
        <v>0</v>
      </c>
      <c r="Z227" s="14">
        <f>IF($T227=Models!$E$16,IF($U227&lt;1,LOOKUP($A$3,Models!$D$7:$D$9,Models!$F$17:$F$19),IF(AND($U227&gt;=1,$U227&lt;=3),LOOKUP($A$3,Models!$D$7:$D$9,Models!$G$17:$G$19),IF(AND($U227&gt;=4,$U227&lt;=6),LOOKUP($A$3,Models!$D$7:$D$9,Models!$H$17:$H$19), IF(AND($U227&gt;=7,$U227&lt;=10),LOOKUP($A$3,Models!$D$7:$D$9,Models!$I$17:$I$19), IF($U227 &gt; 10,LOOKUP($A$3,Models!$D$7:$D$9,Models!$J$17:$J$19), 0))))), 0)</f>
        <v>0</v>
      </c>
      <c r="AA227" s="14">
        <f>IF($T227=Models!$E$21,IF($U227&lt;1,LOOKUP($A$3,Models!$D$7:$D$9,Models!$F$22:$F$24),IF(AND($U227&gt;=1,$U227&lt;=3),LOOKUP($A$3,Models!$D$7:$D$9,Models!$G$22:$G$24),IF(AND($U227&gt;=4,$U227&lt;=6),LOOKUP($A$3,Models!$D$7:$D$9,Models!$H$22:$H$24), IF(AND($U227&gt;=7,$U227&lt;=10),LOOKUP($A$3,Models!$D$7:$D$9,Models!$I$22:$I$24), IF($U227 &gt; 10,LOOKUP($A$3,Models!$D$7:$D$9,Models!$J$22:$J$24), 0))))), 0)</f>
        <v>0</v>
      </c>
      <c r="AB227" s="14">
        <f>IF($T227=Models!$E$26,IF($U227&lt;1,LOOKUP($A$3,Models!$D$7:$D$9,Models!$F$27:$F$29),IF(AND($U227&gt;=1,$U227&lt;=3),LOOKUP($A$3,Models!$D$7:$D$9,Models!$G$27:$G$29),IF(AND($U227&gt;=4,$U227&lt;=6),LOOKUP($A$3,Models!$D$7:$D$9,Models!$H$27:$H$29), IF(AND($U227&gt;=7,$U227&lt;=10),LOOKUP($A$3,Models!$D$7:$D$9,Models!$I$27:$I$29), IF($U227 &gt; 10,LOOKUP($A$3,Models!$D$7:$D$9,Models!$J$27:$J$29), 0))))), 0)</f>
        <v>0</v>
      </c>
      <c r="AC227" s="14">
        <f>IF($T227=Models!$E$31,IF($U227&lt;1,LOOKUP($A$3,Models!$D$7:$D$9,Models!$F$32:$F$34),IF(AND($U227&gt;=1,$U227&lt;=3),LOOKUP($A$3,Models!$D$7:$D$9,Models!$G$32:$G$34),IF(AND($U227&gt;=4,$U227&lt;=6),LOOKUP($A$3,Models!$D$7:$D$9,Models!$H$32:$H$34), IF(AND($U227&gt;=7,$U227&lt;=10),LOOKUP($A$3,Models!$D$7:$D$9,Models!$I$32:$I$34), IF($U227 &gt; 10,LOOKUP($A$3,Models!$D$7:$D$9,Models!$J$32:$J$34), 0))))), 0)</f>
        <v>0</v>
      </c>
      <c r="AD227" s="14">
        <f>IF($T227=Models!$E$39,IF($U227&lt;1,LOOKUP($A$3,Models!$D$7:$D$9,Models!$F$40:$F$42),IF(AND($U227&gt;=1,$U227&lt;=4),LOOKUP($A$3,Models!$D$7:$D$9,Models!$G$40:$G$42),IF(AND($U227&gt;=5,$U227&lt;=7),LOOKUP($A$3,Models!$D$7:$D$9,Models!$H$40:$H$42), IF($U227 &gt; 7,LOOKUP($A$3,Models!$D$7:$D$9,Models!$I$40:$I$42), 0)))), 0)</f>
        <v>0</v>
      </c>
      <c r="AE227" s="14">
        <f>IF($T227=Models!$E$44,IF($U227&lt;1,LOOKUP($A$3,Models!$D$7:$D$9,Models!$F$45:$F$47),IF(AND($U227&gt;=1,$U227&lt;=4),LOOKUP($A$3,Models!$D$7:$D$9,Models!$G$45:$G$47),IF(AND($U227&gt;=5,$U227&lt;=7),LOOKUP($A$3,Models!$D$7:$D$9,Models!$H$45:$H$47), IF($U227 &gt; 7,LOOKUP($A$3,Models!$D$7:$D$9,Models!$I$45:$I$47), 0)))), 0)</f>
        <v>0</v>
      </c>
      <c r="AF227" s="14">
        <f>IF($T227=Models!$E$49,IF($U227&lt;1,LOOKUP($A$3,Models!$D$7:$D$9,Models!$F$50:$F$52),IF(AND($U227&gt;=1,$U227&lt;=4),LOOKUP($A$3,Models!$D$7:$D$9,Models!$G$50:$G$52),IF(AND($U227&gt;=5,$U227&lt;=7),LOOKUP($A$3,Models!$D$7:$D$9,Models!$H$50:$H$52), IF($U227 &gt; 7,LOOKUP($A$3,Models!$D$7:$D$9,Models!$I$50:$I$52), 0)))), 0)</f>
        <v>0</v>
      </c>
      <c r="AG227" s="14">
        <f>IF($T227=Models!$E$54,IF($U227&lt;1,LOOKUP($A$3,Models!$D$7:$D$9,Models!$F$55:$F$57),IF(AND($U227&gt;=1,$U227&lt;=4),LOOKUP($A$3,Models!$D$7:$D$9,Models!$G$55:$G$57),IF(AND($U227&gt;=5,$U227&lt;=7),LOOKUP($A$3,Models!$D$7:$D$9,Models!$H$55:$H$57), IF($U227 &gt; 7,LOOKUP($A$3,Models!$D$7:$D$9,Models!$I$55:$I$57), 0)))), 0)</f>
        <v>0</v>
      </c>
      <c r="AH227" s="14">
        <f>IF($T227=Models!$E$59,IF($U227&lt;1,LOOKUP($A$3,Models!$D$7:$D$9,Models!$F$60:$F$62),IF(AND($U227&gt;=1,$U227&lt;=4),LOOKUP($A$3,Models!$D$7:$D$9,Models!$G$60:$G$62),IF(AND($U227&gt;=5,$U227&lt;=7),LOOKUP($A$3,Models!$D$7:$D$9,Models!$H$60:$H$62), IF($U227 &gt; 7,LOOKUP($A$3,Models!$D$7:$D$9,Models!$I$60:$I$62), 0)))), 0)</f>
        <v>0</v>
      </c>
    </row>
    <row r="228" spans="16:34">
      <c r="P228" s="6" t="e">
        <f ca="1">IF(LOOKUP(Beds!A261, Models!$A$4:$A$105, Models!$B$4:$B$105) = "QUEBEC 2", " ", IF(LOOKUP(Beds!A261, Models!$A$4:$A$105, Models!$B$4:$B$105) = "QUEBEC", " ", IF(Beds!B261 = 0, 0, YEAR(NOW())-IF(VALUE(LEFT(Beds!B261,2))&gt;80,CONCATENATE(19,LEFT(Beds!B261,2)),CONCATENATE(20,LEFT(Beds!B261,2))))))</f>
        <v>#N/A</v>
      </c>
      <c r="S228" s="7" t="str">
        <f>LEFT(Beds!A259,4)</f>
        <v/>
      </c>
      <c r="T228" t="str">
        <f>IF(S228 = "", " ", LOOKUP(S228,Models!$A$4:$A$99,Models!$B$4:$B$99))</f>
        <v xml:space="preserve"> </v>
      </c>
      <c r="U228" t="str">
        <f>Beds!C259</f>
        <v/>
      </c>
      <c r="W228">
        <f t="shared" si="3"/>
        <v>0</v>
      </c>
      <c r="X228" s="14">
        <f>IF($T228=Models!$E$6,IF($U228&lt;1,LOOKUP($A$3,Models!$D$7:$D$9,Models!$F$7:$F$9),IF(AND($U228&gt;=1,$U228&lt;=3),LOOKUP($A$3,Models!$D$7:$D$9,Models!$G$7:$G$9),IF(AND($U228&gt;=4,$U228&lt;=6),LOOKUP($A$3,Models!$D$7:$D$9,Models!$H$7:$H$9), IF(AND($U228&gt;=7,$U228&lt;=10),LOOKUP($A$3,Models!$D$7:$D$9,Models!$I$7:$I$9), IF($U228 &gt; 10,LOOKUP($A$3,Models!$D$7:$D$9,Models!$J$7:$J$9), 0))))), 0)</f>
        <v>0</v>
      </c>
      <c r="Y228" s="14">
        <f>IF($T228=Models!$E$11,IF($U228&lt;1,LOOKUP($A$3,Models!$D$7:$D$9,Models!$F$12:$F$14),IF(AND($U228&gt;=1,$U228&lt;=3),LOOKUP($A$3,Models!$D$7:$D$9,Models!$G$12:$G$14),IF(AND($U228&gt;=4,$U228&lt;=6),LOOKUP($A$3,Models!$D$7:$D$9,Models!$H$12:$H$14), IF(AND($U228&gt;=7,$U228&lt;=10),LOOKUP($A$3,Models!$D$7:$D$9,Models!$I$12:$I$14), IF($U228 &gt; 10,LOOKUP($A$3,Models!$D$7:$D$9,Models!$J$12:$J$14), 0))))), 0)</f>
        <v>0</v>
      </c>
      <c r="Z228" s="14">
        <f>IF($T228=Models!$E$16,IF($U228&lt;1,LOOKUP($A$3,Models!$D$7:$D$9,Models!$F$17:$F$19),IF(AND($U228&gt;=1,$U228&lt;=3),LOOKUP($A$3,Models!$D$7:$D$9,Models!$G$17:$G$19),IF(AND($U228&gt;=4,$U228&lt;=6),LOOKUP($A$3,Models!$D$7:$D$9,Models!$H$17:$H$19), IF(AND($U228&gt;=7,$U228&lt;=10),LOOKUP($A$3,Models!$D$7:$D$9,Models!$I$17:$I$19), IF($U228 &gt; 10,LOOKUP($A$3,Models!$D$7:$D$9,Models!$J$17:$J$19), 0))))), 0)</f>
        <v>0</v>
      </c>
      <c r="AA228" s="14">
        <f>IF($T228=Models!$E$21,IF($U228&lt;1,LOOKUP($A$3,Models!$D$7:$D$9,Models!$F$22:$F$24),IF(AND($U228&gt;=1,$U228&lt;=3),LOOKUP($A$3,Models!$D$7:$D$9,Models!$G$22:$G$24),IF(AND($U228&gt;=4,$U228&lt;=6),LOOKUP($A$3,Models!$D$7:$D$9,Models!$H$22:$H$24), IF(AND($U228&gt;=7,$U228&lt;=10),LOOKUP($A$3,Models!$D$7:$D$9,Models!$I$22:$I$24), IF($U228 &gt; 10,LOOKUP($A$3,Models!$D$7:$D$9,Models!$J$22:$J$24), 0))))), 0)</f>
        <v>0</v>
      </c>
      <c r="AB228" s="14">
        <f>IF($T228=Models!$E$26,IF($U228&lt;1,LOOKUP($A$3,Models!$D$7:$D$9,Models!$F$27:$F$29),IF(AND($U228&gt;=1,$U228&lt;=3),LOOKUP($A$3,Models!$D$7:$D$9,Models!$G$27:$G$29),IF(AND($U228&gt;=4,$U228&lt;=6),LOOKUP($A$3,Models!$D$7:$D$9,Models!$H$27:$H$29), IF(AND($U228&gt;=7,$U228&lt;=10),LOOKUP($A$3,Models!$D$7:$D$9,Models!$I$27:$I$29), IF($U228 &gt; 10,LOOKUP($A$3,Models!$D$7:$D$9,Models!$J$27:$J$29), 0))))), 0)</f>
        <v>0</v>
      </c>
      <c r="AC228" s="14">
        <f>IF($T228=Models!$E$31,IF($U228&lt;1,LOOKUP($A$3,Models!$D$7:$D$9,Models!$F$32:$F$34),IF(AND($U228&gt;=1,$U228&lt;=3),LOOKUP($A$3,Models!$D$7:$D$9,Models!$G$32:$G$34),IF(AND($U228&gt;=4,$U228&lt;=6),LOOKUP($A$3,Models!$D$7:$D$9,Models!$H$32:$H$34), IF(AND($U228&gt;=7,$U228&lt;=10),LOOKUP($A$3,Models!$D$7:$D$9,Models!$I$32:$I$34), IF($U228 &gt; 10,LOOKUP($A$3,Models!$D$7:$D$9,Models!$J$32:$J$34), 0))))), 0)</f>
        <v>0</v>
      </c>
      <c r="AD228" s="14">
        <f>IF($T228=Models!$E$39,IF($U228&lt;1,LOOKUP($A$3,Models!$D$7:$D$9,Models!$F$40:$F$42),IF(AND($U228&gt;=1,$U228&lt;=4),LOOKUP($A$3,Models!$D$7:$D$9,Models!$G$40:$G$42),IF(AND($U228&gt;=5,$U228&lt;=7),LOOKUP($A$3,Models!$D$7:$D$9,Models!$H$40:$H$42), IF($U228 &gt; 7,LOOKUP($A$3,Models!$D$7:$D$9,Models!$I$40:$I$42), 0)))), 0)</f>
        <v>0</v>
      </c>
      <c r="AE228" s="14">
        <f>IF($T228=Models!$E$44,IF($U228&lt;1,LOOKUP($A$3,Models!$D$7:$D$9,Models!$F$45:$F$47),IF(AND($U228&gt;=1,$U228&lt;=4),LOOKUP($A$3,Models!$D$7:$D$9,Models!$G$45:$G$47),IF(AND($U228&gt;=5,$U228&lt;=7),LOOKUP($A$3,Models!$D$7:$D$9,Models!$H$45:$H$47), IF($U228 &gt; 7,LOOKUP($A$3,Models!$D$7:$D$9,Models!$I$45:$I$47), 0)))), 0)</f>
        <v>0</v>
      </c>
      <c r="AF228" s="14">
        <f>IF($T228=Models!$E$49,IF($U228&lt;1,LOOKUP($A$3,Models!$D$7:$D$9,Models!$F$50:$F$52),IF(AND($U228&gt;=1,$U228&lt;=4),LOOKUP($A$3,Models!$D$7:$D$9,Models!$G$50:$G$52),IF(AND($U228&gt;=5,$U228&lt;=7),LOOKUP($A$3,Models!$D$7:$D$9,Models!$H$50:$H$52), IF($U228 &gt; 7,LOOKUP($A$3,Models!$D$7:$D$9,Models!$I$50:$I$52), 0)))), 0)</f>
        <v>0</v>
      </c>
      <c r="AG228" s="14">
        <f>IF($T228=Models!$E$54,IF($U228&lt;1,LOOKUP($A$3,Models!$D$7:$D$9,Models!$F$55:$F$57),IF(AND($U228&gt;=1,$U228&lt;=4),LOOKUP($A$3,Models!$D$7:$D$9,Models!$G$55:$G$57),IF(AND($U228&gt;=5,$U228&lt;=7),LOOKUP($A$3,Models!$D$7:$D$9,Models!$H$55:$H$57), IF($U228 &gt; 7,LOOKUP($A$3,Models!$D$7:$D$9,Models!$I$55:$I$57), 0)))), 0)</f>
        <v>0</v>
      </c>
      <c r="AH228" s="14">
        <f>IF($T228=Models!$E$59,IF($U228&lt;1,LOOKUP($A$3,Models!$D$7:$D$9,Models!$F$60:$F$62),IF(AND($U228&gt;=1,$U228&lt;=4),LOOKUP($A$3,Models!$D$7:$D$9,Models!$G$60:$G$62),IF(AND($U228&gt;=5,$U228&lt;=7),LOOKUP($A$3,Models!$D$7:$D$9,Models!$H$60:$H$62), IF($U228 &gt; 7,LOOKUP($A$3,Models!$D$7:$D$9,Models!$I$60:$I$62), 0)))), 0)</f>
        <v>0</v>
      </c>
    </row>
    <row r="229" spans="16:34">
      <c r="P229" s="6" t="e">
        <f ca="1">IF(LOOKUP(Beds!A262, Models!$A$4:$A$105, Models!$B$4:$B$105) = "QUEBEC 2", " ", IF(LOOKUP(Beds!A262, Models!$A$4:$A$105, Models!$B$4:$B$105) = "QUEBEC", " ", IF(Beds!B262 = 0, 0, YEAR(NOW())-IF(VALUE(LEFT(Beds!B262,2))&gt;80,CONCATENATE(19,LEFT(Beds!B262,2)),CONCATENATE(20,LEFT(Beds!B262,2))))))</f>
        <v>#N/A</v>
      </c>
      <c r="S229" s="7" t="str">
        <f>LEFT(Beds!A260,4)</f>
        <v/>
      </c>
      <c r="T229" t="str">
        <f>IF(S229 = "", " ", LOOKUP(S229,Models!$A$4:$A$99,Models!$B$4:$B$99))</f>
        <v xml:space="preserve"> </v>
      </c>
      <c r="U229" t="str">
        <f>Beds!C260</f>
        <v/>
      </c>
      <c r="W229">
        <f t="shared" si="3"/>
        <v>0</v>
      </c>
      <c r="X229" s="14">
        <f>IF($T229=Models!$E$6,IF($U229&lt;1,LOOKUP($A$3,Models!$D$7:$D$9,Models!$F$7:$F$9),IF(AND($U229&gt;=1,$U229&lt;=3),LOOKUP($A$3,Models!$D$7:$D$9,Models!$G$7:$G$9),IF(AND($U229&gt;=4,$U229&lt;=6),LOOKUP($A$3,Models!$D$7:$D$9,Models!$H$7:$H$9), IF(AND($U229&gt;=7,$U229&lt;=10),LOOKUP($A$3,Models!$D$7:$D$9,Models!$I$7:$I$9), IF($U229 &gt; 10,LOOKUP($A$3,Models!$D$7:$D$9,Models!$J$7:$J$9), 0))))), 0)</f>
        <v>0</v>
      </c>
      <c r="Y229" s="14">
        <f>IF($T229=Models!$E$11,IF($U229&lt;1,LOOKUP($A$3,Models!$D$7:$D$9,Models!$F$12:$F$14),IF(AND($U229&gt;=1,$U229&lt;=3),LOOKUP($A$3,Models!$D$7:$D$9,Models!$G$12:$G$14),IF(AND($U229&gt;=4,$U229&lt;=6),LOOKUP($A$3,Models!$D$7:$D$9,Models!$H$12:$H$14), IF(AND($U229&gt;=7,$U229&lt;=10),LOOKUP($A$3,Models!$D$7:$D$9,Models!$I$12:$I$14), IF($U229 &gt; 10,LOOKUP($A$3,Models!$D$7:$D$9,Models!$J$12:$J$14), 0))))), 0)</f>
        <v>0</v>
      </c>
      <c r="Z229" s="14">
        <f>IF($T229=Models!$E$16,IF($U229&lt;1,LOOKUP($A$3,Models!$D$7:$D$9,Models!$F$17:$F$19),IF(AND($U229&gt;=1,$U229&lt;=3),LOOKUP($A$3,Models!$D$7:$D$9,Models!$G$17:$G$19),IF(AND($U229&gt;=4,$U229&lt;=6),LOOKUP($A$3,Models!$D$7:$D$9,Models!$H$17:$H$19), IF(AND($U229&gt;=7,$U229&lt;=10),LOOKUP($A$3,Models!$D$7:$D$9,Models!$I$17:$I$19), IF($U229 &gt; 10,LOOKUP($A$3,Models!$D$7:$D$9,Models!$J$17:$J$19), 0))))), 0)</f>
        <v>0</v>
      </c>
      <c r="AA229" s="14">
        <f>IF($T229=Models!$E$21,IF($U229&lt;1,LOOKUP($A$3,Models!$D$7:$D$9,Models!$F$22:$F$24),IF(AND($U229&gt;=1,$U229&lt;=3),LOOKUP($A$3,Models!$D$7:$D$9,Models!$G$22:$G$24),IF(AND($U229&gt;=4,$U229&lt;=6),LOOKUP($A$3,Models!$D$7:$D$9,Models!$H$22:$H$24), IF(AND($U229&gt;=7,$U229&lt;=10),LOOKUP($A$3,Models!$D$7:$D$9,Models!$I$22:$I$24), IF($U229 &gt; 10,LOOKUP($A$3,Models!$D$7:$D$9,Models!$J$22:$J$24), 0))))), 0)</f>
        <v>0</v>
      </c>
      <c r="AB229" s="14">
        <f>IF($T229=Models!$E$26,IF($U229&lt;1,LOOKUP($A$3,Models!$D$7:$D$9,Models!$F$27:$F$29),IF(AND($U229&gt;=1,$U229&lt;=3),LOOKUP($A$3,Models!$D$7:$D$9,Models!$G$27:$G$29),IF(AND($U229&gt;=4,$U229&lt;=6),LOOKUP($A$3,Models!$D$7:$D$9,Models!$H$27:$H$29), IF(AND($U229&gt;=7,$U229&lt;=10),LOOKUP($A$3,Models!$D$7:$D$9,Models!$I$27:$I$29), IF($U229 &gt; 10,LOOKUP($A$3,Models!$D$7:$D$9,Models!$J$27:$J$29), 0))))), 0)</f>
        <v>0</v>
      </c>
      <c r="AC229" s="14">
        <f>IF($T229=Models!$E$31,IF($U229&lt;1,LOOKUP($A$3,Models!$D$7:$D$9,Models!$F$32:$F$34),IF(AND($U229&gt;=1,$U229&lt;=3),LOOKUP($A$3,Models!$D$7:$D$9,Models!$G$32:$G$34),IF(AND($U229&gt;=4,$U229&lt;=6),LOOKUP($A$3,Models!$D$7:$D$9,Models!$H$32:$H$34), IF(AND($U229&gt;=7,$U229&lt;=10),LOOKUP($A$3,Models!$D$7:$D$9,Models!$I$32:$I$34), IF($U229 &gt; 10,LOOKUP($A$3,Models!$D$7:$D$9,Models!$J$32:$J$34), 0))))), 0)</f>
        <v>0</v>
      </c>
      <c r="AD229" s="14">
        <f>IF($T229=Models!$E$39,IF($U229&lt;1,LOOKUP($A$3,Models!$D$7:$D$9,Models!$F$40:$F$42),IF(AND($U229&gt;=1,$U229&lt;=4),LOOKUP($A$3,Models!$D$7:$D$9,Models!$G$40:$G$42),IF(AND($U229&gt;=5,$U229&lt;=7),LOOKUP($A$3,Models!$D$7:$D$9,Models!$H$40:$H$42), IF($U229 &gt; 7,LOOKUP($A$3,Models!$D$7:$D$9,Models!$I$40:$I$42), 0)))), 0)</f>
        <v>0</v>
      </c>
      <c r="AE229" s="14">
        <f>IF($T229=Models!$E$44,IF($U229&lt;1,LOOKUP($A$3,Models!$D$7:$D$9,Models!$F$45:$F$47),IF(AND($U229&gt;=1,$U229&lt;=4),LOOKUP($A$3,Models!$D$7:$D$9,Models!$G$45:$G$47),IF(AND($U229&gt;=5,$U229&lt;=7),LOOKUP($A$3,Models!$D$7:$D$9,Models!$H$45:$H$47), IF($U229 &gt; 7,LOOKUP($A$3,Models!$D$7:$D$9,Models!$I$45:$I$47), 0)))), 0)</f>
        <v>0</v>
      </c>
      <c r="AF229" s="14">
        <f>IF($T229=Models!$E$49,IF($U229&lt;1,LOOKUP($A$3,Models!$D$7:$D$9,Models!$F$50:$F$52),IF(AND($U229&gt;=1,$U229&lt;=4),LOOKUP($A$3,Models!$D$7:$D$9,Models!$G$50:$G$52),IF(AND($U229&gt;=5,$U229&lt;=7),LOOKUP($A$3,Models!$D$7:$D$9,Models!$H$50:$H$52), IF($U229 &gt; 7,LOOKUP($A$3,Models!$D$7:$D$9,Models!$I$50:$I$52), 0)))), 0)</f>
        <v>0</v>
      </c>
      <c r="AG229" s="14">
        <f>IF($T229=Models!$E$54,IF($U229&lt;1,LOOKUP($A$3,Models!$D$7:$D$9,Models!$F$55:$F$57),IF(AND($U229&gt;=1,$U229&lt;=4),LOOKUP($A$3,Models!$D$7:$D$9,Models!$G$55:$G$57),IF(AND($U229&gt;=5,$U229&lt;=7),LOOKUP($A$3,Models!$D$7:$D$9,Models!$H$55:$H$57), IF($U229 &gt; 7,LOOKUP($A$3,Models!$D$7:$D$9,Models!$I$55:$I$57), 0)))), 0)</f>
        <v>0</v>
      </c>
      <c r="AH229" s="14">
        <f>IF($T229=Models!$E$59,IF($U229&lt;1,LOOKUP($A$3,Models!$D$7:$D$9,Models!$F$60:$F$62),IF(AND($U229&gt;=1,$U229&lt;=4),LOOKUP($A$3,Models!$D$7:$D$9,Models!$G$60:$G$62),IF(AND($U229&gt;=5,$U229&lt;=7),LOOKUP($A$3,Models!$D$7:$D$9,Models!$H$60:$H$62), IF($U229 &gt; 7,LOOKUP($A$3,Models!$D$7:$D$9,Models!$I$60:$I$62), 0)))), 0)</f>
        <v>0</v>
      </c>
    </row>
    <row r="230" spans="16:34">
      <c r="P230" s="6" t="e">
        <f ca="1">IF(LOOKUP(Beds!A263, Models!$A$4:$A$105, Models!$B$4:$B$105) = "QUEBEC 2", " ", IF(LOOKUP(Beds!A263, Models!$A$4:$A$105, Models!$B$4:$B$105) = "QUEBEC", " ", IF(Beds!B263 = 0, 0, YEAR(NOW())-IF(VALUE(LEFT(Beds!B263,2))&gt;80,CONCATENATE(19,LEFT(Beds!B263,2)),CONCATENATE(20,LEFT(Beds!B263,2))))))</f>
        <v>#N/A</v>
      </c>
      <c r="S230" s="7" t="str">
        <f>LEFT(Beds!A261,4)</f>
        <v/>
      </c>
      <c r="T230" t="str">
        <f>IF(S230 = "", " ", LOOKUP(S230,Models!$A$4:$A$99,Models!$B$4:$B$99))</f>
        <v xml:space="preserve"> </v>
      </c>
      <c r="U230" t="str">
        <f>Beds!C261</f>
        <v/>
      </c>
      <c r="W230">
        <f t="shared" si="3"/>
        <v>0</v>
      </c>
      <c r="X230" s="14">
        <f>IF($T230=Models!$E$6,IF($U230&lt;1,LOOKUP($A$3,Models!$D$7:$D$9,Models!$F$7:$F$9),IF(AND($U230&gt;=1,$U230&lt;=3),LOOKUP($A$3,Models!$D$7:$D$9,Models!$G$7:$G$9),IF(AND($U230&gt;=4,$U230&lt;=6),LOOKUP($A$3,Models!$D$7:$D$9,Models!$H$7:$H$9), IF(AND($U230&gt;=7,$U230&lt;=10),LOOKUP($A$3,Models!$D$7:$D$9,Models!$I$7:$I$9), IF($U230 &gt; 10,LOOKUP($A$3,Models!$D$7:$D$9,Models!$J$7:$J$9), 0))))), 0)</f>
        <v>0</v>
      </c>
      <c r="Y230" s="14">
        <f>IF($T230=Models!$E$11,IF($U230&lt;1,LOOKUP($A$3,Models!$D$7:$D$9,Models!$F$12:$F$14),IF(AND($U230&gt;=1,$U230&lt;=3),LOOKUP($A$3,Models!$D$7:$D$9,Models!$G$12:$G$14),IF(AND($U230&gt;=4,$U230&lt;=6),LOOKUP($A$3,Models!$D$7:$D$9,Models!$H$12:$H$14), IF(AND($U230&gt;=7,$U230&lt;=10),LOOKUP($A$3,Models!$D$7:$D$9,Models!$I$12:$I$14), IF($U230 &gt; 10,LOOKUP($A$3,Models!$D$7:$D$9,Models!$J$12:$J$14), 0))))), 0)</f>
        <v>0</v>
      </c>
      <c r="Z230" s="14">
        <f>IF($T230=Models!$E$16,IF($U230&lt;1,LOOKUP($A$3,Models!$D$7:$D$9,Models!$F$17:$F$19),IF(AND($U230&gt;=1,$U230&lt;=3),LOOKUP($A$3,Models!$D$7:$D$9,Models!$G$17:$G$19),IF(AND($U230&gt;=4,$U230&lt;=6),LOOKUP($A$3,Models!$D$7:$D$9,Models!$H$17:$H$19), IF(AND($U230&gt;=7,$U230&lt;=10),LOOKUP($A$3,Models!$D$7:$D$9,Models!$I$17:$I$19), IF($U230 &gt; 10,LOOKUP($A$3,Models!$D$7:$D$9,Models!$J$17:$J$19), 0))))), 0)</f>
        <v>0</v>
      </c>
      <c r="AA230" s="14">
        <f>IF($T230=Models!$E$21,IF($U230&lt;1,LOOKUP($A$3,Models!$D$7:$D$9,Models!$F$22:$F$24),IF(AND($U230&gt;=1,$U230&lt;=3),LOOKUP($A$3,Models!$D$7:$D$9,Models!$G$22:$G$24),IF(AND($U230&gt;=4,$U230&lt;=6),LOOKUP($A$3,Models!$D$7:$D$9,Models!$H$22:$H$24), IF(AND($U230&gt;=7,$U230&lt;=10),LOOKUP($A$3,Models!$D$7:$D$9,Models!$I$22:$I$24), IF($U230 &gt; 10,LOOKUP($A$3,Models!$D$7:$D$9,Models!$J$22:$J$24), 0))))), 0)</f>
        <v>0</v>
      </c>
      <c r="AB230" s="14">
        <f>IF($T230=Models!$E$26,IF($U230&lt;1,LOOKUP($A$3,Models!$D$7:$D$9,Models!$F$27:$F$29),IF(AND($U230&gt;=1,$U230&lt;=3),LOOKUP($A$3,Models!$D$7:$D$9,Models!$G$27:$G$29),IF(AND($U230&gt;=4,$U230&lt;=6),LOOKUP($A$3,Models!$D$7:$D$9,Models!$H$27:$H$29), IF(AND($U230&gt;=7,$U230&lt;=10),LOOKUP($A$3,Models!$D$7:$D$9,Models!$I$27:$I$29), IF($U230 &gt; 10,LOOKUP($A$3,Models!$D$7:$D$9,Models!$J$27:$J$29), 0))))), 0)</f>
        <v>0</v>
      </c>
      <c r="AC230" s="14">
        <f>IF($T230=Models!$E$31,IF($U230&lt;1,LOOKUP($A$3,Models!$D$7:$D$9,Models!$F$32:$F$34),IF(AND($U230&gt;=1,$U230&lt;=3),LOOKUP($A$3,Models!$D$7:$D$9,Models!$G$32:$G$34),IF(AND($U230&gt;=4,$U230&lt;=6),LOOKUP($A$3,Models!$D$7:$D$9,Models!$H$32:$H$34), IF(AND($U230&gt;=7,$U230&lt;=10),LOOKUP($A$3,Models!$D$7:$D$9,Models!$I$32:$I$34), IF($U230 &gt; 10,LOOKUP($A$3,Models!$D$7:$D$9,Models!$J$32:$J$34), 0))))), 0)</f>
        <v>0</v>
      </c>
      <c r="AD230" s="14">
        <f>IF($T230=Models!$E$39,IF($U230&lt;1,LOOKUP($A$3,Models!$D$7:$D$9,Models!$F$40:$F$42),IF(AND($U230&gt;=1,$U230&lt;=4),LOOKUP($A$3,Models!$D$7:$D$9,Models!$G$40:$G$42),IF(AND($U230&gt;=5,$U230&lt;=7),LOOKUP($A$3,Models!$D$7:$D$9,Models!$H$40:$H$42), IF($U230 &gt; 7,LOOKUP($A$3,Models!$D$7:$D$9,Models!$I$40:$I$42), 0)))), 0)</f>
        <v>0</v>
      </c>
      <c r="AE230" s="14">
        <f>IF($T230=Models!$E$44,IF($U230&lt;1,LOOKUP($A$3,Models!$D$7:$D$9,Models!$F$45:$F$47),IF(AND($U230&gt;=1,$U230&lt;=4),LOOKUP($A$3,Models!$D$7:$D$9,Models!$G$45:$G$47),IF(AND($U230&gt;=5,$U230&lt;=7),LOOKUP($A$3,Models!$D$7:$D$9,Models!$H$45:$H$47), IF($U230 &gt; 7,LOOKUP($A$3,Models!$D$7:$D$9,Models!$I$45:$I$47), 0)))), 0)</f>
        <v>0</v>
      </c>
      <c r="AF230" s="14">
        <f>IF($T230=Models!$E$49,IF($U230&lt;1,LOOKUP($A$3,Models!$D$7:$D$9,Models!$F$50:$F$52),IF(AND($U230&gt;=1,$U230&lt;=4),LOOKUP($A$3,Models!$D$7:$D$9,Models!$G$50:$G$52),IF(AND($U230&gt;=5,$U230&lt;=7),LOOKUP($A$3,Models!$D$7:$D$9,Models!$H$50:$H$52), IF($U230 &gt; 7,LOOKUP($A$3,Models!$D$7:$D$9,Models!$I$50:$I$52), 0)))), 0)</f>
        <v>0</v>
      </c>
      <c r="AG230" s="14">
        <f>IF($T230=Models!$E$54,IF($U230&lt;1,LOOKUP($A$3,Models!$D$7:$D$9,Models!$F$55:$F$57),IF(AND($U230&gt;=1,$U230&lt;=4),LOOKUP($A$3,Models!$D$7:$D$9,Models!$G$55:$G$57),IF(AND($U230&gt;=5,$U230&lt;=7),LOOKUP($A$3,Models!$D$7:$D$9,Models!$H$55:$H$57), IF($U230 &gt; 7,LOOKUP($A$3,Models!$D$7:$D$9,Models!$I$55:$I$57), 0)))), 0)</f>
        <v>0</v>
      </c>
      <c r="AH230" s="14">
        <f>IF($T230=Models!$E$59,IF($U230&lt;1,LOOKUP($A$3,Models!$D$7:$D$9,Models!$F$60:$F$62),IF(AND($U230&gt;=1,$U230&lt;=4),LOOKUP($A$3,Models!$D$7:$D$9,Models!$G$60:$G$62),IF(AND($U230&gt;=5,$U230&lt;=7),LOOKUP($A$3,Models!$D$7:$D$9,Models!$H$60:$H$62), IF($U230 &gt; 7,LOOKUP($A$3,Models!$D$7:$D$9,Models!$I$60:$I$62), 0)))), 0)</f>
        <v>0</v>
      </c>
    </row>
    <row r="231" spans="16:34">
      <c r="P231" s="6" t="e">
        <f ca="1">IF(LOOKUP(Beds!A264, Models!$A$4:$A$105, Models!$B$4:$B$105) = "QUEBEC 2", " ", IF(LOOKUP(Beds!A264, Models!$A$4:$A$105, Models!$B$4:$B$105) = "QUEBEC", " ", IF(Beds!B264 = 0, 0, YEAR(NOW())-IF(VALUE(LEFT(Beds!B264,2))&gt;80,CONCATENATE(19,LEFT(Beds!B264,2)),CONCATENATE(20,LEFT(Beds!B264,2))))))</f>
        <v>#N/A</v>
      </c>
      <c r="S231" s="7" t="str">
        <f>LEFT(Beds!A262,4)</f>
        <v/>
      </c>
      <c r="T231" t="str">
        <f>IF(S231 = "", " ", LOOKUP(S231,Models!$A$4:$A$99,Models!$B$4:$B$99))</f>
        <v xml:space="preserve"> </v>
      </c>
      <c r="U231" t="str">
        <f>Beds!C262</f>
        <v/>
      </c>
      <c r="W231">
        <f t="shared" si="3"/>
        <v>0</v>
      </c>
      <c r="X231" s="14">
        <f>IF($T231=Models!$E$6,IF($U231&lt;1,LOOKUP($A$3,Models!$D$7:$D$9,Models!$F$7:$F$9),IF(AND($U231&gt;=1,$U231&lt;=3),LOOKUP($A$3,Models!$D$7:$D$9,Models!$G$7:$G$9),IF(AND($U231&gt;=4,$U231&lt;=6),LOOKUP($A$3,Models!$D$7:$D$9,Models!$H$7:$H$9), IF(AND($U231&gt;=7,$U231&lt;=10),LOOKUP($A$3,Models!$D$7:$D$9,Models!$I$7:$I$9), IF($U231 &gt; 10,LOOKUP($A$3,Models!$D$7:$D$9,Models!$J$7:$J$9), 0))))), 0)</f>
        <v>0</v>
      </c>
      <c r="Y231" s="14">
        <f>IF($T231=Models!$E$11,IF($U231&lt;1,LOOKUP($A$3,Models!$D$7:$D$9,Models!$F$12:$F$14),IF(AND($U231&gt;=1,$U231&lt;=3),LOOKUP($A$3,Models!$D$7:$D$9,Models!$G$12:$G$14),IF(AND($U231&gt;=4,$U231&lt;=6),LOOKUP($A$3,Models!$D$7:$D$9,Models!$H$12:$H$14), IF(AND($U231&gt;=7,$U231&lt;=10),LOOKUP($A$3,Models!$D$7:$D$9,Models!$I$12:$I$14), IF($U231 &gt; 10,LOOKUP($A$3,Models!$D$7:$D$9,Models!$J$12:$J$14), 0))))), 0)</f>
        <v>0</v>
      </c>
      <c r="Z231" s="14">
        <f>IF($T231=Models!$E$16,IF($U231&lt;1,LOOKUP($A$3,Models!$D$7:$D$9,Models!$F$17:$F$19),IF(AND($U231&gt;=1,$U231&lt;=3),LOOKUP($A$3,Models!$D$7:$D$9,Models!$G$17:$G$19),IF(AND($U231&gt;=4,$U231&lt;=6),LOOKUP($A$3,Models!$D$7:$D$9,Models!$H$17:$H$19), IF(AND($U231&gt;=7,$U231&lt;=10),LOOKUP($A$3,Models!$D$7:$D$9,Models!$I$17:$I$19), IF($U231 &gt; 10,LOOKUP($A$3,Models!$D$7:$D$9,Models!$J$17:$J$19), 0))))), 0)</f>
        <v>0</v>
      </c>
      <c r="AA231" s="14">
        <f>IF($T231=Models!$E$21,IF($U231&lt;1,LOOKUP($A$3,Models!$D$7:$D$9,Models!$F$22:$F$24),IF(AND($U231&gt;=1,$U231&lt;=3),LOOKUP($A$3,Models!$D$7:$D$9,Models!$G$22:$G$24),IF(AND($U231&gt;=4,$U231&lt;=6),LOOKUP($A$3,Models!$D$7:$D$9,Models!$H$22:$H$24), IF(AND($U231&gt;=7,$U231&lt;=10),LOOKUP($A$3,Models!$D$7:$D$9,Models!$I$22:$I$24), IF($U231 &gt; 10,LOOKUP($A$3,Models!$D$7:$D$9,Models!$J$22:$J$24), 0))))), 0)</f>
        <v>0</v>
      </c>
      <c r="AB231" s="14">
        <f>IF($T231=Models!$E$26,IF($U231&lt;1,LOOKUP($A$3,Models!$D$7:$D$9,Models!$F$27:$F$29),IF(AND($U231&gt;=1,$U231&lt;=3),LOOKUP($A$3,Models!$D$7:$D$9,Models!$G$27:$G$29),IF(AND($U231&gt;=4,$U231&lt;=6),LOOKUP($A$3,Models!$D$7:$D$9,Models!$H$27:$H$29), IF(AND($U231&gt;=7,$U231&lt;=10),LOOKUP($A$3,Models!$D$7:$D$9,Models!$I$27:$I$29), IF($U231 &gt; 10,LOOKUP($A$3,Models!$D$7:$D$9,Models!$J$27:$J$29), 0))))), 0)</f>
        <v>0</v>
      </c>
      <c r="AC231" s="14">
        <f>IF($T231=Models!$E$31,IF($U231&lt;1,LOOKUP($A$3,Models!$D$7:$D$9,Models!$F$32:$F$34),IF(AND($U231&gt;=1,$U231&lt;=3),LOOKUP($A$3,Models!$D$7:$D$9,Models!$G$32:$G$34),IF(AND($U231&gt;=4,$U231&lt;=6),LOOKUP($A$3,Models!$D$7:$D$9,Models!$H$32:$H$34), IF(AND($U231&gt;=7,$U231&lt;=10),LOOKUP($A$3,Models!$D$7:$D$9,Models!$I$32:$I$34), IF($U231 &gt; 10,LOOKUP($A$3,Models!$D$7:$D$9,Models!$J$32:$J$34), 0))))), 0)</f>
        <v>0</v>
      </c>
      <c r="AD231" s="14">
        <f>IF($T231=Models!$E$39,IF($U231&lt;1,LOOKUP($A$3,Models!$D$7:$D$9,Models!$F$40:$F$42),IF(AND($U231&gt;=1,$U231&lt;=4),LOOKUP($A$3,Models!$D$7:$D$9,Models!$G$40:$G$42),IF(AND($U231&gt;=5,$U231&lt;=7),LOOKUP($A$3,Models!$D$7:$D$9,Models!$H$40:$H$42), IF($U231 &gt; 7,LOOKUP($A$3,Models!$D$7:$D$9,Models!$I$40:$I$42), 0)))), 0)</f>
        <v>0</v>
      </c>
      <c r="AE231" s="14">
        <f>IF($T231=Models!$E$44,IF($U231&lt;1,LOOKUP($A$3,Models!$D$7:$D$9,Models!$F$45:$F$47),IF(AND($U231&gt;=1,$U231&lt;=4),LOOKUP($A$3,Models!$D$7:$D$9,Models!$G$45:$G$47),IF(AND($U231&gt;=5,$U231&lt;=7),LOOKUP($A$3,Models!$D$7:$D$9,Models!$H$45:$H$47), IF($U231 &gt; 7,LOOKUP($A$3,Models!$D$7:$D$9,Models!$I$45:$I$47), 0)))), 0)</f>
        <v>0</v>
      </c>
      <c r="AF231" s="14">
        <f>IF($T231=Models!$E$49,IF($U231&lt;1,LOOKUP($A$3,Models!$D$7:$D$9,Models!$F$50:$F$52),IF(AND($U231&gt;=1,$U231&lt;=4),LOOKUP($A$3,Models!$D$7:$D$9,Models!$G$50:$G$52),IF(AND($U231&gt;=5,$U231&lt;=7),LOOKUP($A$3,Models!$D$7:$D$9,Models!$H$50:$H$52), IF($U231 &gt; 7,LOOKUP($A$3,Models!$D$7:$D$9,Models!$I$50:$I$52), 0)))), 0)</f>
        <v>0</v>
      </c>
      <c r="AG231" s="14">
        <f>IF($T231=Models!$E$54,IF($U231&lt;1,LOOKUP($A$3,Models!$D$7:$D$9,Models!$F$55:$F$57),IF(AND($U231&gt;=1,$U231&lt;=4),LOOKUP($A$3,Models!$D$7:$D$9,Models!$G$55:$G$57),IF(AND($U231&gt;=5,$U231&lt;=7),LOOKUP($A$3,Models!$D$7:$D$9,Models!$H$55:$H$57), IF($U231 &gt; 7,LOOKUP($A$3,Models!$D$7:$D$9,Models!$I$55:$I$57), 0)))), 0)</f>
        <v>0</v>
      </c>
      <c r="AH231" s="14">
        <f>IF($T231=Models!$E$59,IF($U231&lt;1,LOOKUP($A$3,Models!$D$7:$D$9,Models!$F$60:$F$62),IF(AND($U231&gt;=1,$U231&lt;=4),LOOKUP($A$3,Models!$D$7:$D$9,Models!$G$60:$G$62),IF(AND($U231&gt;=5,$U231&lt;=7),LOOKUP($A$3,Models!$D$7:$D$9,Models!$H$60:$H$62), IF($U231 &gt; 7,LOOKUP($A$3,Models!$D$7:$D$9,Models!$I$60:$I$62), 0)))), 0)</f>
        <v>0</v>
      </c>
    </row>
    <row r="232" spans="16:34">
      <c r="P232" s="6" t="e">
        <f ca="1">IF(LOOKUP(Beds!A265, Models!$A$4:$A$105, Models!$B$4:$B$105) = "QUEBEC 2", " ", IF(LOOKUP(Beds!A265, Models!$A$4:$A$105, Models!$B$4:$B$105) = "QUEBEC", " ", IF(Beds!B265 = 0, 0, YEAR(NOW())-IF(VALUE(LEFT(Beds!B265,2))&gt;80,CONCATENATE(19,LEFT(Beds!B265,2)),CONCATENATE(20,LEFT(Beds!B265,2))))))</f>
        <v>#N/A</v>
      </c>
      <c r="S232" s="7" t="str">
        <f>LEFT(Beds!A263,4)</f>
        <v/>
      </c>
      <c r="T232" t="str">
        <f>IF(S232 = "", " ", LOOKUP(S232,Models!$A$4:$A$99,Models!$B$4:$B$99))</f>
        <v xml:space="preserve"> </v>
      </c>
      <c r="U232" t="str">
        <f>Beds!C263</f>
        <v/>
      </c>
      <c r="W232">
        <f t="shared" si="3"/>
        <v>0</v>
      </c>
      <c r="X232" s="14">
        <f>IF($T232=Models!$E$6,IF($U232&lt;1,LOOKUP($A$3,Models!$D$7:$D$9,Models!$F$7:$F$9),IF(AND($U232&gt;=1,$U232&lt;=3),LOOKUP($A$3,Models!$D$7:$D$9,Models!$G$7:$G$9),IF(AND($U232&gt;=4,$U232&lt;=6),LOOKUP($A$3,Models!$D$7:$D$9,Models!$H$7:$H$9), IF(AND($U232&gt;=7,$U232&lt;=10),LOOKUP($A$3,Models!$D$7:$D$9,Models!$I$7:$I$9), IF($U232 &gt; 10,LOOKUP($A$3,Models!$D$7:$D$9,Models!$J$7:$J$9), 0))))), 0)</f>
        <v>0</v>
      </c>
      <c r="Y232" s="14">
        <f>IF($T232=Models!$E$11,IF($U232&lt;1,LOOKUP($A$3,Models!$D$7:$D$9,Models!$F$12:$F$14),IF(AND($U232&gt;=1,$U232&lt;=3),LOOKUP($A$3,Models!$D$7:$D$9,Models!$G$12:$G$14),IF(AND($U232&gt;=4,$U232&lt;=6),LOOKUP($A$3,Models!$D$7:$D$9,Models!$H$12:$H$14), IF(AND($U232&gt;=7,$U232&lt;=10),LOOKUP($A$3,Models!$D$7:$D$9,Models!$I$12:$I$14), IF($U232 &gt; 10,LOOKUP($A$3,Models!$D$7:$D$9,Models!$J$12:$J$14), 0))))), 0)</f>
        <v>0</v>
      </c>
      <c r="Z232" s="14">
        <f>IF($T232=Models!$E$16,IF($U232&lt;1,LOOKUP($A$3,Models!$D$7:$D$9,Models!$F$17:$F$19),IF(AND($U232&gt;=1,$U232&lt;=3),LOOKUP($A$3,Models!$D$7:$D$9,Models!$G$17:$G$19),IF(AND($U232&gt;=4,$U232&lt;=6),LOOKUP($A$3,Models!$D$7:$D$9,Models!$H$17:$H$19), IF(AND($U232&gt;=7,$U232&lt;=10),LOOKUP($A$3,Models!$D$7:$D$9,Models!$I$17:$I$19), IF($U232 &gt; 10,LOOKUP($A$3,Models!$D$7:$D$9,Models!$J$17:$J$19), 0))))), 0)</f>
        <v>0</v>
      </c>
      <c r="AA232" s="14">
        <f>IF($T232=Models!$E$21,IF($U232&lt;1,LOOKUP($A$3,Models!$D$7:$D$9,Models!$F$22:$F$24),IF(AND($U232&gt;=1,$U232&lt;=3),LOOKUP($A$3,Models!$D$7:$D$9,Models!$G$22:$G$24),IF(AND($U232&gt;=4,$U232&lt;=6),LOOKUP($A$3,Models!$D$7:$D$9,Models!$H$22:$H$24), IF(AND($U232&gt;=7,$U232&lt;=10),LOOKUP($A$3,Models!$D$7:$D$9,Models!$I$22:$I$24), IF($U232 &gt; 10,LOOKUP($A$3,Models!$D$7:$D$9,Models!$J$22:$J$24), 0))))), 0)</f>
        <v>0</v>
      </c>
      <c r="AB232" s="14">
        <f>IF($T232=Models!$E$26,IF($U232&lt;1,LOOKUP($A$3,Models!$D$7:$D$9,Models!$F$27:$F$29),IF(AND($U232&gt;=1,$U232&lt;=3),LOOKUP($A$3,Models!$D$7:$D$9,Models!$G$27:$G$29),IF(AND($U232&gt;=4,$U232&lt;=6),LOOKUP($A$3,Models!$D$7:$D$9,Models!$H$27:$H$29), IF(AND($U232&gt;=7,$U232&lt;=10),LOOKUP($A$3,Models!$D$7:$D$9,Models!$I$27:$I$29), IF($U232 &gt; 10,LOOKUP($A$3,Models!$D$7:$D$9,Models!$J$27:$J$29), 0))))), 0)</f>
        <v>0</v>
      </c>
      <c r="AC232" s="14">
        <f>IF($T232=Models!$E$31,IF($U232&lt;1,LOOKUP($A$3,Models!$D$7:$D$9,Models!$F$32:$F$34),IF(AND($U232&gt;=1,$U232&lt;=3),LOOKUP($A$3,Models!$D$7:$D$9,Models!$G$32:$G$34),IF(AND($U232&gt;=4,$U232&lt;=6),LOOKUP($A$3,Models!$D$7:$D$9,Models!$H$32:$H$34), IF(AND($U232&gt;=7,$U232&lt;=10),LOOKUP($A$3,Models!$D$7:$D$9,Models!$I$32:$I$34), IF($U232 &gt; 10,LOOKUP($A$3,Models!$D$7:$D$9,Models!$J$32:$J$34), 0))))), 0)</f>
        <v>0</v>
      </c>
      <c r="AD232" s="14">
        <f>IF($T232=Models!$E$39,IF($U232&lt;1,LOOKUP($A$3,Models!$D$7:$D$9,Models!$F$40:$F$42),IF(AND($U232&gt;=1,$U232&lt;=4),LOOKUP($A$3,Models!$D$7:$D$9,Models!$G$40:$G$42),IF(AND($U232&gt;=5,$U232&lt;=7),LOOKUP($A$3,Models!$D$7:$D$9,Models!$H$40:$H$42), IF($U232 &gt; 7,LOOKUP($A$3,Models!$D$7:$D$9,Models!$I$40:$I$42), 0)))), 0)</f>
        <v>0</v>
      </c>
      <c r="AE232" s="14">
        <f>IF($T232=Models!$E$44,IF($U232&lt;1,LOOKUP($A$3,Models!$D$7:$D$9,Models!$F$45:$F$47),IF(AND($U232&gt;=1,$U232&lt;=4),LOOKUP($A$3,Models!$D$7:$D$9,Models!$G$45:$G$47),IF(AND($U232&gt;=5,$U232&lt;=7),LOOKUP($A$3,Models!$D$7:$D$9,Models!$H$45:$H$47), IF($U232 &gt; 7,LOOKUP($A$3,Models!$D$7:$D$9,Models!$I$45:$I$47), 0)))), 0)</f>
        <v>0</v>
      </c>
      <c r="AF232" s="14">
        <f>IF($T232=Models!$E$49,IF($U232&lt;1,LOOKUP($A$3,Models!$D$7:$D$9,Models!$F$50:$F$52),IF(AND($U232&gt;=1,$U232&lt;=4),LOOKUP($A$3,Models!$D$7:$D$9,Models!$G$50:$G$52),IF(AND($U232&gt;=5,$U232&lt;=7),LOOKUP($A$3,Models!$D$7:$D$9,Models!$H$50:$H$52), IF($U232 &gt; 7,LOOKUP($A$3,Models!$D$7:$D$9,Models!$I$50:$I$52), 0)))), 0)</f>
        <v>0</v>
      </c>
      <c r="AG232" s="14">
        <f>IF($T232=Models!$E$54,IF($U232&lt;1,LOOKUP($A$3,Models!$D$7:$D$9,Models!$F$55:$F$57),IF(AND($U232&gt;=1,$U232&lt;=4),LOOKUP($A$3,Models!$D$7:$D$9,Models!$G$55:$G$57),IF(AND($U232&gt;=5,$U232&lt;=7),LOOKUP($A$3,Models!$D$7:$D$9,Models!$H$55:$H$57), IF($U232 &gt; 7,LOOKUP($A$3,Models!$D$7:$D$9,Models!$I$55:$I$57), 0)))), 0)</f>
        <v>0</v>
      </c>
      <c r="AH232" s="14">
        <f>IF($T232=Models!$E$59,IF($U232&lt;1,LOOKUP($A$3,Models!$D$7:$D$9,Models!$F$60:$F$62),IF(AND($U232&gt;=1,$U232&lt;=4),LOOKUP($A$3,Models!$D$7:$D$9,Models!$G$60:$G$62),IF(AND($U232&gt;=5,$U232&lt;=7),LOOKUP($A$3,Models!$D$7:$D$9,Models!$H$60:$H$62), IF($U232 &gt; 7,LOOKUP($A$3,Models!$D$7:$D$9,Models!$I$60:$I$62), 0)))), 0)</f>
        <v>0</v>
      </c>
    </row>
    <row r="233" spans="16:34">
      <c r="P233" s="6" t="e">
        <f ca="1">IF(LOOKUP(Beds!A266, Models!$A$4:$A$105, Models!$B$4:$B$105) = "QUEBEC 2", " ", IF(LOOKUP(Beds!A266, Models!$A$4:$A$105, Models!$B$4:$B$105) = "QUEBEC", " ", IF(Beds!B266 = 0, 0, YEAR(NOW())-IF(VALUE(LEFT(Beds!B266,2))&gt;80,CONCATENATE(19,LEFT(Beds!B266,2)),CONCATENATE(20,LEFT(Beds!B266,2))))))</f>
        <v>#N/A</v>
      </c>
      <c r="S233" s="7" t="str">
        <f>LEFT(Beds!A264,4)</f>
        <v/>
      </c>
      <c r="T233" t="str">
        <f>IF(S233 = "", " ", LOOKUP(S233,Models!$A$4:$A$99,Models!$B$4:$B$99))</f>
        <v xml:space="preserve"> </v>
      </c>
      <c r="U233" t="str">
        <f>Beds!C264</f>
        <v/>
      </c>
      <c r="W233">
        <f t="shared" si="3"/>
        <v>0</v>
      </c>
      <c r="X233" s="14">
        <f>IF($T233=Models!$E$6,IF($U233&lt;1,LOOKUP($A$3,Models!$D$7:$D$9,Models!$F$7:$F$9),IF(AND($U233&gt;=1,$U233&lt;=3),LOOKUP($A$3,Models!$D$7:$D$9,Models!$G$7:$G$9),IF(AND($U233&gt;=4,$U233&lt;=6),LOOKUP($A$3,Models!$D$7:$D$9,Models!$H$7:$H$9), IF(AND($U233&gt;=7,$U233&lt;=10),LOOKUP($A$3,Models!$D$7:$D$9,Models!$I$7:$I$9), IF($U233 &gt; 10,LOOKUP($A$3,Models!$D$7:$D$9,Models!$J$7:$J$9), 0))))), 0)</f>
        <v>0</v>
      </c>
      <c r="Y233" s="14">
        <f>IF($T233=Models!$E$11,IF($U233&lt;1,LOOKUP($A$3,Models!$D$7:$D$9,Models!$F$12:$F$14),IF(AND($U233&gt;=1,$U233&lt;=3),LOOKUP($A$3,Models!$D$7:$D$9,Models!$G$12:$G$14),IF(AND($U233&gt;=4,$U233&lt;=6),LOOKUP($A$3,Models!$D$7:$D$9,Models!$H$12:$H$14), IF(AND($U233&gt;=7,$U233&lt;=10),LOOKUP($A$3,Models!$D$7:$D$9,Models!$I$12:$I$14), IF($U233 &gt; 10,LOOKUP($A$3,Models!$D$7:$D$9,Models!$J$12:$J$14), 0))))), 0)</f>
        <v>0</v>
      </c>
      <c r="Z233" s="14">
        <f>IF($T233=Models!$E$16,IF($U233&lt;1,LOOKUP($A$3,Models!$D$7:$D$9,Models!$F$17:$F$19),IF(AND($U233&gt;=1,$U233&lt;=3),LOOKUP($A$3,Models!$D$7:$D$9,Models!$G$17:$G$19),IF(AND($U233&gt;=4,$U233&lt;=6),LOOKUP($A$3,Models!$D$7:$D$9,Models!$H$17:$H$19), IF(AND($U233&gt;=7,$U233&lt;=10),LOOKUP($A$3,Models!$D$7:$D$9,Models!$I$17:$I$19), IF($U233 &gt; 10,LOOKUP($A$3,Models!$D$7:$D$9,Models!$J$17:$J$19), 0))))), 0)</f>
        <v>0</v>
      </c>
      <c r="AA233" s="14">
        <f>IF($T233=Models!$E$21,IF($U233&lt;1,LOOKUP($A$3,Models!$D$7:$D$9,Models!$F$22:$F$24),IF(AND($U233&gt;=1,$U233&lt;=3),LOOKUP($A$3,Models!$D$7:$D$9,Models!$G$22:$G$24),IF(AND($U233&gt;=4,$U233&lt;=6),LOOKUP($A$3,Models!$D$7:$D$9,Models!$H$22:$H$24), IF(AND($U233&gt;=7,$U233&lt;=10),LOOKUP($A$3,Models!$D$7:$D$9,Models!$I$22:$I$24), IF($U233 &gt; 10,LOOKUP($A$3,Models!$D$7:$D$9,Models!$J$22:$J$24), 0))))), 0)</f>
        <v>0</v>
      </c>
      <c r="AB233" s="14">
        <f>IF($T233=Models!$E$26,IF($U233&lt;1,LOOKUP($A$3,Models!$D$7:$D$9,Models!$F$27:$F$29),IF(AND($U233&gt;=1,$U233&lt;=3),LOOKUP($A$3,Models!$D$7:$D$9,Models!$G$27:$G$29),IF(AND($U233&gt;=4,$U233&lt;=6),LOOKUP($A$3,Models!$D$7:$D$9,Models!$H$27:$H$29), IF(AND($U233&gt;=7,$U233&lt;=10),LOOKUP($A$3,Models!$D$7:$D$9,Models!$I$27:$I$29), IF($U233 &gt; 10,LOOKUP($A$3,Models!$D$7:$D$9,Models!$J$27:$J$29), 0))))), 0)</f>
        <v>0</v>
      </c>
      <c r="AC233" s="14">
        <f>IF($T233=Models!$E$31,IF($U233&lt;1,LOOKUP($A$3,Models!$D$7:$D$9,Models!$F$32:$F$34),IF(AND($U233&gt;=1,$U233&lt;=3),LOOKUP($A$3,Models!$D$7:$D$9,Models!$G$32:$G$34),IF(AND($U233&gt;=4,$U233&lt;=6),LOOKUP($A$3,Models!$D$7:$D$9,Models!$H$32:$H$34), IF(AND($U233&gt;=7,$U233&lt;=10),LOOKUP($A$3,Models!$D$7:$D$9,Models!$I$32:$I$34), IF($U233 &gt; 10,LOOKUP($A$3,Models!$D$7:$D$9,Models!$J$32:$J$34), 0))))), 0)</f>
        <v>0</v>
      </c>
      <c r="AD233" s="14">
        <f>IF($T233=Models!$E$39,IF($U233&lt;1,LOOKUP($A$3,Models!$D$7:$D$9,Models!$F$40:$F$42),IF(AND($U233&gt;=1,$U233&lt;=4),LOOKUP($A$3,Models!$D$7:$D$9,Models!$G$40:$G$42),IF(AND($U233&gt;=5,$U233&lt;=7),LOOKUP($A$3,Models!$D$7:$D$9,Models!$H$40:$H$42), IF($U233 &gt; 7,LOOKUP($A$3,Models!$D$7:$D$9,Models!$I$40:$I$42), 0)))), 0)</f>
        <v>0</v>
      </c>
      <c r="AE233" s="14">
        <f>IF($T233=Models!$E$44,IF($U233&lt;1,LOOKUP($A$3,Models!$D$7:$D$9,Models!$F$45:$F$47),IF(AND($U233&gt;=1,$U233&lt;=4),LOOKUP($A$3,Models!$D$7:$D$9,Models!$G$45:$G$47),IF(AND($U233&gt;=5,$U233&lt;=7),LOOKUP($A$3,Models!$D$7:$D$9,Models!$H$45:$H$47), IF($U233 &gt; 7,LOOKUP($A$3,Models!$D$7:$D$9,Models!$I$45:$I$47), 0)))), 0)</f>
        <v>0</v>
      </c>
      <c r="AF233" s="14">
        <f>IF($T233=Models!$E$49,IF($U233&lt;1,LOOKUP($A$3,Models!$D$7:$D$9,Models!$F$50:$F$52),IF(AND($U233&gt;=1,$U233&lt;=4),LOOKUP($A$3,Models!$D$7:$D$9,Models!$G$50:$G$52),IF(AND($U233&gt;=5,$U233&lt;=7),LOOKUP($A$3,Models!$D$7:$D$9,Models!$H$50:$H$52), IF($U233 &gt; 7,LOOKUP($A$3,Models!$D$7:$D$9,Models!$I$50:$I$52), 0)))), 0)</f>
        <v>0</v>
      </c>
      <c r="AG233" s="14">
        <f>IF($T233=Models!$E$54,IF($U233&lt;1,LOOKUP($A$3,Models!$D$7:$D$9,Models!$F$55:$F$57),IF(AND($U233&gt;=1,$U233&lt;=4),LOOKUP($A$3,Models!$D$7:$D$9,Models!$G$55:$G$57),IF(AND($U233&gt;=5,$U233&lt;=7),LOOKUP($A$3,Models!$D$7:$D$9,Models!$H$55:$H$57), IF($U233 &gt; 7,LOOKUP($A$3,Models!$D$7:$D$9,Models!$I$55:$I$57), 0)))), 0)</f>
        <v>0</v>
      </c>
      <c r="AH233" s="14">
        <f>IF($T233=Models!$E$59,IF($U233&lt;1,LOOKUP($A$3,Models!$D$7:$D$9,Models!$F$60:$F$62),IF(AND($U233&gt;=1,$U233&lt;=4),LOOKUP($A$3,Models!$D$7:$D$9,Models!$G$60:$G$62),IF(AND($U233&gt;=5,$U233&lt;=7),LOOKUP($A$3,Models!$D$7:$D$9,Models!$H$60:$H$62), IF($U233 &gt; 7,LOOKUP($A$3,Models!$D$7:$D$9,Models!$I$60:$I$62), 0)))), 0)</f>
        <v>0</v>
      </c>
    </row>
    <row r="234" spans="16:34">
      <c r="P234" s="6" t="e">
        <f ca="1">IF(LOOKUP(Beds!A267, Models!$A$4:$A$105, Models!$B$4:$B$105) = "QUEBEC 2", " ", IF(LOOKUP(Beds!A267, Models!$A$4:$A$105, Models!$B$4:$B$105) = "QUEBEC", " ", IF(Beds!B267 = 0, 0, YEAR(NOW())-IF(VALUE(LEFT(Beds!B267,2))&gt;80,CONCATENATE(19,LEFT(Beds!B267,2)),CONCATENATE(20,LEFT(Beds!B267,2))))))</f>
        <v>#N/A</v>
      </c>
      <c r="S234" s="7" t="str">
        <f>LEFT(Beds!A265,4)</f>
        <v/>
      </c>
      <c r="T234" t="str">
        <f>IF(S234 = "", " ", LOOKUP(S234,Models!$A$4:$A$99,Models!$B$4:$B$99))</f>
        <v xml:space="preserve"> </v>
      </c>
      <c r="U234" t="str">
        <f>Beds!C265</f>
        <v/>
      </c>
      <c r="W234">
        <f t="shared" si="3"/>
        <v>0</v>
      </c>
      <c r="X234" s="14">
        <f>IF($T234=Models!$E$6,IF($U234&lt;1,LOOKUP($A$3,Models!$D$7:$D$9,Models!$F$7:$F$9),IF(AND($U234&gt;=1,$U234&lt;=3),LOOKUP($A$3,Models!$D$7:$D$9,Models!$G$7:$G$9),IF(AND($U234&gt;=4,$U234&lt;=6),LOOKUP($A$3,Models!$D$7:$D$9,Models!$H$7:$H$9), IF(AND($U234&gt;=7,$U234&lt;=10),LOOKUP($A$3,Models!$D$7:$D$9,Models!$I$7:$I$9), IF($U234 &gt; 10,LOOKUP($A$3,Models!$D$7:$D$9,Models!$J$7:$J$9), 0))))), 0)</f>
        <v>0</v>
      </c>
      <c r="Y234" s="14">
        <f>IF($T234=Models!$E$11,IF($U234&lt;1,LOOKUP($A$3,Models!$D$7:$D$9,Models!$F$12:$F$14),IF(AND($U234&gt;=1,$U234&lt;=3),LOOKUP($A$3,Models!$D$7:$D$9,Models!$G$12:$G$14),IF(AND($U234&gt;=4,$U234&lt;=6),LOOKUP($A$3,Models!$D$7:$D$9,Models!$H$12:$H$14), IF(AND($U234&gt;=7,$U234&lt;=10),LOOKUP($A$3,Models!$D$7:$D$9,Models!$I$12:$I$14), IF($U234 &gt; 10,LOOKUP($A$3,Models!$D$7:$D$9,Models!$J$12:$J$14), 0))))), 0)</f>
        <v>0</v>
      </c>
      <c r="Z234" s="14">
        <f>IF($T234=Models!$E$16,IF($U234&lt;1,LOOKUP($A$3,Models!$D$7:$D$9,Models!$F$17:$F$19),IF(AND($U234&gt;=1,$U234&lt;=3),LOOKUP($A$3,Models!$D$7:$D$9,Models!$G$17:$G$19),IF(AND($U234&gt;=4,$U234&lt;=6),LOOKUP($A$3,Models!$D$7:$D$9,Models!$H$17:$H$19), IF(AND($U234&gt;=7,$U234&lt;=10),LOOKUP($A$3,Models!$D$7:$D$9,Models!$I$17:$I$19), IF($U234 &gt; 10,LOOKUP($A$3,Models!$D$7:$D$9,Models!$J$17:$J$19), 0))))), 0)</f>
        <v>0</v>
      </c>
      <c r="AA234" s="14">
        <f>IF($T234=Models!$E$21,IF($U234&lt;1,LOOKUP($A$3,Models!$D$7:$D$9,Models!$F$22:$F$24),IF(AND($U234&gt;=1,$U234&lt;=3),LOOKUP($A$3,Models!$D$7:$D$9,Models!$G$22:$G$24),IF(AND($U234&gt;=4,$U234&lt;=6),LOOKUP($A$3,Models!$D$7:$D$9,Models!$H$22:$H$24), IF(AND($U234&gt;=7,$U234&lt;=10),LOOKUP($A$3,Models!$D$7:$D$9,Models!$I$22:$I$24), IF($U234 &gt; 10,LOOKUP($A$3,Models!$D$7:$D$9,Models!$J$22:$J$24), 0))))), 0)</f>
        <v>0</v>
      </c>
      <c r="AB234" s="14">
        <f>IF($T234=Models!$E$26,IF($U234&lt;1,LOOKUP($A$3,Models!$D$7:$D$9,Models!$F$27:$F$29),IF(AND($U234&gt;=1,$U234&lt;=3),LOOKUP($A$3,Models!$D$7:$D$9,Models!$G$27:$G$29),IF(AND($U234&gt;=4,$U234&lt;=6),LOOKUP($A$3,Models!$D$7:$D$9,Models!$H$27:$H$29), IF(AND($U234&gt;=7,$U234&lt;=10),LOOKUP($A$3,Models!$D$7:$D$9,Models!$I$27:$I$29), IF($U234 &gt; 10,LOOKUP($A$3,Models!$D$7:$D$9,Models!$J$27:$J$29), 0))))), 0)</f>
        <v>0</v>
      </c>
      <c r="AC234" s="14">
        <f>IF($T234=Models!$E$31,IF($U234&lt;1,LOOKUP($A$3,Models!$D$7:$D$9,Models!$F$32:$F$34),IF(AND($U234&gt;=1,$U234&lt;=3),LOOKUP($A$3,Models!$D$7:$D$9,Models!$G$32:$G$34),IF(AND($U234&gt;=4,$U234&lt;=6),LOOKUP($A$3,Models!$D$7:$D$9,Models!$H$32:$H$34), IF(AND($U234&gt;=7,$U234&lt;=10),LOOKUP($A$3,Models!$D$7:$D$9,Models!$I$32:$I$34), IF($U234 &gt; 10,LOOKUP($A$3,Models!$D$7:$D$9,Models!$J$32:$J$34), 0))))), 0)</f>
        <v>0</v>
      </c>
      <c r="AD234" s="14">
        <f>IF($T234=Models!$E$39,IF($U234&lt;1,LOOKUP($A$3,Models!$D$7:$D$9,Models!$F$40:$F$42),IF(AND($U234&gt;=1,$U234&lt;=4),LOOKUP($A$3,Models!$D$7:$D$9,Models!$G$40:$G$42),IF(AND($U234&gt;=5,$U234&lt;=7),LOOKUP($A$3,Models!$D$7:$D$9,Models!$H$40:$H$42), IF($U234 &gt; 7,LOOKUP($A$3,Models!$D$7:$D$9,Models!$I$40:$I$42), 0)))), 0)</f>
        <v>0</v>
      </c>
      <c r="AE234" s="14">
        <f>IF($T234=Models!$E$44,IF($U234&lt;1,LOOKUP($A$3,Models!$D$7:$D$9,Models!$F$45:$F$47),IF(AND($U234&gt;=1,$U234&lt;=4),LOOKUP($A$3,Models!$D$7:$D$9,Models!$G$45:$G$47),IF(AND($U234&gt;=5,$U234&lt;=7),LOOKUP($A$3,Models!$D$7:$D$9,Models!$H$45:$H$47), IF($U234 &gt; 7,LOOKUP($A$3,Models!$D$7:$D$9,Models!$I$45:$I$47), 0)))), 0)</f>
        <v>0</v>
      </c>
      <c r="AF234" s="14">
        <f>IF($T234=Models!$E$49,IF($U234&lt;1,LOOKUP($A$3,Models!$D$7:$D$9,Models!$F$50:$F$52),IF(AND($U234&gt;=1,$U234&lt;=4),LOOKUP($A$3,Models!$D$7:$D$9,Models!$G$50:$G$52),IF(AND($U234&gt;=5,$U234&lt;=7),LOOKUP($A$3,Models!$D$7:$D$9,Models!$H$50:$H$52), IF($U234 &gt; 7,LOOKUP($A$3,Models!$D$7:$D$9,Models!$I$50:$I$52), 0)))), 0)</f>
        <v>0</v>
      </c>
      <c r="AG234" s="14">
        <f>IF($T234=Models!$E$54,IF($U234&lt;1,LOOKUP($A$3,Models!$D$7:$D$9,Models!$F$55:$F$57),IF(AND($U234&gt;=1,$U234&lt;=4),LOOKUP($A$3,Models!$D$7:$D$9,Models!$G$55:$G$57),IF(AND($U234&gt;=5,$U234&lt;=7),LOOKUP($A$3,Models!$D$7:$D$9,Models!$H$55:$H$57), IF($U234 &gt; 7,LOOKUP($A$3,Models!$D$7:$D$9,Models!$I$55:$I$57), 0)))), 0)</f>
        <v>0</v>
      </c>
      <c r="AH234" s="14">
        <f>IF($T234=Models!$E$59,IF($U234&lt;1,LOOKUP($A$3,Models!$D$7:$D$9,Models!$F$60:$F$62),IF(AND($U234&gt;=1,$U234&lt;=4),LOOKUP($A$3,Models!$D$7:$D$9,Models!$G$60:$G$62),IF(AND($U234&gt;=5,$U234&lt;=7),LOOKUP($A$3,Models!$D$7:$D$9,Models!$H$60:$H$62), IF($U234 &gt; 7,LOOKUP($A$3,Models!$D$7:$D$9,Models!$I$60:$I$62), 0)))), 0)</f>
        <v>0</v>
      </c>
    </row>
    <row r="235" spans="16:34">
      <c r="P235" s="6" t="e">
        <f ca="1">IF(LOOKUP(Beds!A268, Models!$A$4:$A$105, Models!$B$4:$B$105) = "QUEBEC 2", " ", IF(LOOKUP(Beds!A268, Models!$A$4:$A$105, Models!$B$4:$B$105) = "QUEBEC", " ", IF(Beds!B268 = 0, 0, YEAR(NOW())-IF(VALUE(LEFT(Beds!B268,2))&gt;80,CONCATENATE(19,LEFT(Beds!B268,2)),CONCATENATE(20,LEFT(Beds!B268,2))))))</f>
        <v>#N/A</v>
      </c>
      <c r="S235" s="7" t="str">
        <f>LEFT(Beds!A266,4)</f>
        <v/>
      </c>
      <c r="T235" t="str">
        <f>IF(S235 = "", " ", LOOKUP(S235,Models!$A$4:$A$99,Models!$B$4:$B$99))</f>
        <v xml:space="preserve"> </v>
      </c>
      <c r="U235" t="str">
        <f>Beds!C266</f>
        <v/>
      </c>
      <c r="W235">
        <f t="shared" si="3"/>
        <v>0</v>
      </c>
      <c r="X235" s="14">
        <f>IF($T235=Models!$E$6,IF($U235&lt;1,LOOKUP($A$3,Models!$D$7:$D$9,Models!$F$7:$F$9),IF(AND($U235&gt;=1,$U235&lt;=3),LOOKUP($A$3,Models!$D$7:$D$9,Models!$G$7:$G$9),IF(AND($U235&gt;=4,$U235&lt;=6),LOOKUP($A$3,Models!$D$7:$D$9,Models!$H$7:$H$9), IF(AND($U235&gt;=7,$U235&lt;=10),LOOKUP($A$3,Models!$D$7:$D$9,Models!$I$7:$I$9), IF($U235 &gt; 10,LOOKUP($A$3,Models!$D$7:$D$9,Models!$J$7:$J$9), 0))))), 0)</f>
        <v>0</v>
      </c>
      <c r="Y235" s="14">
        <f>IF($T235=Models!$E$11,IF($U235&lt;1,LOOKUP($A$3,Models!$D$7:$D$9,Models!$F$12:$F$14),IF(AND($U235&gt;=1,$U235&lt;=3),LOOKUP($A$3,Models!$D$7:$D$9,Models!$G$12:$G$14),IF(AND($U235&gt;=4,$U235&lt;=6),LOOKUP($A$3,Models!$D$7:$D$9,Models!$H$12:$H$14), IF(AND($U235&gt;=7,$U235&lt;=10),LOOKUP($A$3,Models!$D$7:$D$9,Models!$I$12:$I$14), IF($U235 &gt; 10,LOOKUP($A$3,Models!$D$7:$D$9,Models!$J$12:$J$14), 0))))), 0)</f>
        <v>0</v>
      </c>
      <c r="Z235" s="14">
        <f>IF($T235=Models!$E$16,IF($U235&lt;1,LOOKUP($A$3,Models!$D$7:$D$9,Models!$F$17:$F$19),IF(AND($U235&gt;=1,$U235&lt;=3),LOOKUP($A$3,Models!$D$7:$D$9,Models!$G$17:$G$19),IF(AND($U235&gt;=4,$U235&lt;=6),LOOKUP($A$3,Models!$D$7:$D$9,Models!$H$17:$H$19), IF(AND($U235&gt;=7,$U235&lt;=10),LOOKUP($A$3,Models!$D$7:$D$9,Models!$I$17:$I$19), IF($U235 &gt; 10,LOOKUP($A$3,Models!$D$7:$D$9,Models!$J$17:$J$19), 0))))), 0)</f>
        <v>0</v>
      </c>
      <c r="AA235" s="14">
        <f>IF($T235=Models!$E$21,IF($U235&lt;1,LOOKUP($A$3,Models!$D$7:$D$9,Models!$F$22:$F$24),IF(AND($U235&gt;=1,$U235&lt;=3),LOOKUP($A$3,Models!$D$7:$D$9,Models!$G$22:$G$24),IF(AND($U235&gt;=4,$U235&lt;=6),LOOKUP($A$3,Models!$D$7:$D$9,Models!$H$22:$H$24), IF(AND($U235&gt;=7,$U235&lt;=10),LOOKUP($A$3,Models!$D$7:$D$9,Models!$I$22:$I$24), IF($U235 &gt; 10,LOOKUP($A$3,Models!$D$7:$D$9,Models!$J$22:$J$24), 0))))), 0)</f>
        <v>0</v>
      </c>
      <c r="AB235" s="14">
        <f>IF($T235=Models!$E$26,IF($U235&lt;1,LOOKUP($A$3,Models!$D$7:$D$9,Models!$F$27:$F$29),IF(AND($U235&gt;=1,$U235&lt;=3),LOOKUP($A$3,Models!$D$7:$D$9,Models!$G$27:$G$29),IF(AND($U235&gt;=4,$U235&lt;=6),LOOKUP($A$3,Models!$D$7:$D$9,Models!$H$27:$H$29), IF(AND($U235&gt;=7,$U235&lt;=10),LOOKUP($A$3,Models!$D$7:$D$9,Models!$I$27:$I$29), IF($U235 &gt; 10,LOOKUP($A$3,Models!$D$7:$D$9,Models!$J$27:$J$29), 0))))), 0)</f>
        <v>0</v>
      </c>
      <c r="AC235" s="14">
        <f>IF($T235=Models!$E$31,IF($U235&lt;1,LOOKUP($A$3,Models!$D$7:$D$9,Models!$F$32:$F$34),IF(AND($U235&gt;=1,$U235&lt;=3),LOOKUP($A$3,Models!$D$7:$D$9,Models!$G$32:$G$34),IF(AND($U235&gt;=4,$U235&lt;=6),LOOKUP($A$3,Models!$D$7:$D$9,Models!$H$32:$H$34), IF(AND($U235&gt;=7,$U235&lt;=10),LOOKUP($A$3,Models!$D$7:$D$9,Models!$I$32:$I$34), IF($U235 &gt; 10,LOOKUP($A$3,Models!$D$7:$D$9,Models!$J$32:$J$34), 0))))), 0)</f>
        <v>0</v>
      </c>
      <c r="AD235" s="14">
        <f>IF($T235=Models!$E$39,IF($U235&lt;1,LOOKUP($A$3,Models!$D$7:$D$9,Models!$F$40:$F$42),IF(AND($U235&gt;=1,$U235&lt;=4),LOOKUP($A$3,Models!$D$7:$D$9,Models!$G$40:$G$42),IF(AND($U235&gt;=5,$U235&lt;=7),LOOKUP($A$3,Models!$D$7:$D$9,Models!$H$40:$H$42), IF($U235 &gt; 7,LOOKUP($A$3,Models!$D$7:$D$9,Models!$I$40:$I$42), 0)))), 0)</f>
        <v>0</v>
      </c>
      <c r="AE235" s="14">
        <f>IF($T235=Models!$E$44,IF($U235&lt;1,LOOKUP($A$3,Models!$D$7:$D$9,Models!$F$45:$F$47),IF(AND($U235&gt;=1,$U235&lt;=4),LOOKUP($A$3,Models!$D$7:$D$9,Models!$G$45:$G$47),IF(AND($U235&gt;=5,$U235&lt;=7),LOOKUP($A$3,Models!$D$7:$D$9,Models!$H$45:$H$47), IF($U235 &gt; 7,LOOKUP($A$3,Models!$D$7:$D$9,Models!$I$45:$I$47), 0)))), 0)</f>
        <v>0</v>
      </c>
      <c r="AF235" s="14">
        <f>IF($T235=Models!$E$49,IF($U235&lt;1,LOOKUP($A$3,Models!$D$7:$D$9,Models!$F$50:$F$52),IF(AND($U235&gt;=1,$U235&lt;=4),LOOKUP($A$3,Models!$D$7:$D$9,Models!$G$50:$G$52),IF(AND($U235&gt;=5,$U235&lt;=7),LOOKUP($A$3,Models!$D$7:$D$9,Models!$H$50:$H$52), IF($U235 &gt; 7,LOOKUP($A$3,Models!$D$7:$D$9,Models!$I$50:$I$52), 0)))), 0)</f>
        <v>0</v>
      </c>
      <c r="AG235" s="14">
        <f>IF($T235=Models!$E$54,IF($U235&lt;1,LOOKUP($A$3,Models!$D$7:$D$9,Models!$F$55:$F$57),IF(AND($U235&gt;=1,$U235&lt;=4),LOOKUP($A$3,Models!$D$7:$D$9,Models!$G$55:$G$57),IF(AND($U235&gt;=5,$U235&lt;=7),LOOKUP($A$3,Models!$D$7:$D$9,Models!$H$55:$H$57), IF($U235 &gt; 7,LOOKUP($A$3,Models!$D$7:$D$9,Models!$I$55:$I$57), 0)))), 0)</f>
        <v>0</v>
      </c>
      <c r="AH235" s="14">
        <f>IF($T235=Models!$E$59,IF($U235&lt;1,LOOKUP($A$3,Models!$D$7:$D$9,Models!$F$60:$F$62),IF(AND($U235&gt;=1,$U235&lt;=4),LOOKUP($A$3,Models!$D$7:$D$9,Models!$G$60:$G$62),IF(AND($U235&gt;=5,$U235&lt;=7),LOOKUP($A$3,Models!$D$7:$D$9,Models!$H$60:$H$62), IF($U235 &gt; 7,LOOKUP($A$3,Models!$D$7:$D$9,Models!$I$60:$I$62), 0)))), 0)</f>
        <v>0</v>
      </c>
    </row>
    <row r="236" spans="16:34">
      <c r="P236" s="6" t="e">
        <f ca="1">IF(LOOKUP(Beds!A269, Models!$A$4:$A$105, Models!$B$4:$B$105) = "QUEBEC 2", " ", IF(LOOKUP(Beds!A269, Models!$A$4:$A$105, Models!$B$4:$B$105) = "QUEBEC", " ", IF(Beds!B269 = 0, 0, YEAR(NOW())-IF(VALUE(LEFT(Beds!B269,2))&gt;80,CONCATENATE(19,LEFT(Beds!B269,2)),CONCATENATE(20,LEFT(Beds!B269,2))))))</f>
        <v>#N/A</v>
      </c>
      <c r="S236" s="7" t="str">
        <f>LEFT(Beds!A267,4)</f>
        <v/>
      </c>
      <c r="T236" t="str">
        <f>IF(S236 = "", " ", LOOKUP(S236,Models!$A$4:$A$99,Models!$B$4:$B$99))</f>
        <v xml:space="preserve"> </v>
      </c>
      <c r="U236" t="str">
        <f>Beds!C267</f>
        <v/>
      </c>
      <c r="W236">
        <f t="shared" si="3"/>
        <v>0</v>
      </c>
      <c r="X236" s="14">
        <f>IF($T236=Models!$E$6,IF($U236&lt;1,LOOKUP($A$3,Models!$D$7:$D$9,Models!$F$7:$F$9),IF(AND($U236&gt;=1,$U236&lt;=3),LOOKUP($A$3,Models!$D$7:$D$9,Models!$G$7:$G$9),IF(AND($U236&gt;=4,$U236&lt;=6),LOOKUP($A$3,Models!$D$7:$D$9,Models!$H$7:$H$9), IF(AND($U236&gt;=7,$U236&lt;=10),LOOKUP($A$3,Models!$D$7:$D$9,Models!$I$7:$I$9), IF($U236 &gt; 10,LOOKUP($A$3,Models!$D$7:$D$9,Models!$J$7:$J$9), 0))))), 0)</f>
        <v>0</v>
      </c>
      <c r="Y236" s="14">
        <f>IF($T236=Models!$E$11,IF($U236&lt;1,LOOKUP($A$3,Models!$D$7:$D$9,Models!$F$12:$F$14),IF(AND($U236&gt;=1,$U236&lt;=3),LOOKUP($A$3,Models!$D$7:$D$9,Models!$G$12:$G$14),IF(AND($U236&gt;=4,$U236&lt;=6),LOOKUP($A$3,Models!$D$7:$D$9,Models!$H$12:$H$14), IF(AND($U236&gt;=7,$U236&lt;=10),LOOKUP($A$3,Models!$D$7:$D$9,Models!$I$12:$I$14), IF($U236 &gt; 10,LOOKUP($A$3,Models!$D$7:$D$9,Models!$J$12:$J$14), 0))))), 0)</f>
        <v>0</v>
      </c>
      <c r="Z236" s="14">
        <f>IF($T236=Models!$E$16,IF($U236&lt;1,LOOKUP($A$3,Models!$D$7:$D$9,Models!$F$17:$F$19),IF(AND($U236&gt;=1,$U236&lt;=3),LOOKUP($A$3,Models!$D$7:$D$9,Models!$G$17:$G$19),IF(AND($U236&gt;=4,$U236&lt;=6),LOOKUP($A$3,Models!$D$7:$D$9,Models!$H$17:$H$19), IF(AND($U236&gt;=7,$U236&lt;=10),LOOKUP($A$3,Models!$D$7:$D$9,Models!$I$17:$I$19), IF($U236 &gt; 10,LOOKUP($A$3,Models!$D$7:$D$9,Models!$J$17:$J$19), 0))))), 0)</f>
        <v>0</v>
      </c>
      <c r="AA236" s="14">
        <f>IF($T236=Models!$E$21,IF($U236&lt;1,LOOKUP($A$3,Models!$D$7:$D$9,Models!$F$22:$F$24),IF(AND($U236&gt;=1,$U236&lt;=3),LOOKUP($A$3,Models!$D$7:$D$9,Models!$G$22:$G$24),IF(AND($U236&gt;=4,$U236&lt;=6),LOOKUP($A$3,Models!$D$7:$D$9,Models!$H$22:$H$24), IF(AND($U236&gt;=7,$U236&lt;=10),LOOKUP($A$3,Models!$D$7:$D$9,Models!$I$22:$I$24), IF($U236 &gt; 10,LOOKUP($A$3,Models!$D$7:$D$9,Models!$J$22:$J$24), 0))))), 0)</f>
        <v>0</v>
      </c>
      <c r="AB236" s="14">
        <f>IF($T236=Models!$E$26,IF($U236&lt;1,LOOKUP($A$3,Models!$D$7:$D$9,Models!$F$27:$F$29),IF(AND($U236&gt;=1,$U236&lt;=3),LOOKUP($A$3,Models!$D$7:$D$9,Models!$G$27:$G$29),IF(AND($U236&gt;=4,$U236&lt;=6),LOOKUP($A$3,Models!$D$7:$D$9,Models!$H$27:$H$29), IF(AND($U236&gt;=7,$U236&lt;=10),LOOKUP($A$3,Models!$D$7:$D$9,Models!$I$27:$I$29), IF($U236 &gt; 10,LOOKUP($A$3,Models!$D$7:$D$9,Models!$J$27:$J$29), 0))))), 0)</f>
        <v>0</v>
      </c>
      <c r="AC236" s="14">
        <f>IF($T236=Models!$E$31,IF($U236&lt;1,LOOKUP($A$3,Models!$D$7:$D$9,Models!$F$32:$F$34),IF(AND($U236&gt;=1,$U236&lt;=3),LOOKUP($A$3,Models!$D$7:$D$9,Models!$G$32:$G$34),IF(AND($U236&gt;=4,$U236&lt;=6),LOOKUP($A$3,Models!$D$7:$D$9,Models!$H$32:$H$34), IF(AND($U236&gt;=7,$U236&lt;=10),LOOKUP($A$3,Models!$D$7:$D$9,Models!$I$32:$I$34), IF($U236 &gt; 10,LOOKUP($A$3,Models!$D$7:$D$9,Models!$J$32:$J$34), 0))))), 0)</f>
        <v>0</v>
      </c>
      <c r="AD236" s="14">
        <f>IF($T236=Models!$E$39,IF($U236&lt;1,LOOKUP($A$3,Models!$D$7:$D$9,Models!$F$40:$F$42),IF(AND($U236&gt;=1,$U236&lt;=4),LOOKUP($A$3,Models!$D$7:$D$9,Models!$G$40:$G$42),IF(AND($U236&gt;=5,$U236&lt;=7),LOOKUP($A$3,Models!$D$7:$D$9,Models!$H$40:$H$42), IF($U236 &gt; 7,LOOKUP($A$3,Models!$D$7:$D$9,Models!$I$40:$I$42), 0)))), 0)</f>
        <v>0</v>
      </c>
      <c r="AE236" s="14">
        <f>IF($T236=Models!$E$44,IF($U236&lt;1,LOOKUP($A$3,Models!$D$7:$D$9,Models!$F$45:$F$47),IF(AND($U236&gt;=1,$U236&lt;=4),LOOKUP($A$3,Models!$D$7:$D$9,Models!$G$45:$G$47),IF(AND($U236&gt;=5,$U236&lt;=7),LOOKUP($A$3,Models!$D$7:$D$9,Models!$H$45:$H$47), IF($U236 &gt; 7,LOOKUP($A$3,Models!$D$7:$D$9,Models!$I$45:$I$47), 0)))), 0)</f>
        <v>0</v>
      </c>
      <c r="AF236" s="14">
        <f>IF($T236=Models!$E$49,IF($U236&lt;1,LOOKUP($A$3,Models!$D$7:$D$9,Models!$F$50:$F$52),IF(AND($U236&gt;=1,$U236&lt;=4),LOOKUP($A$3,Models!$D$7:$D$9,Models!$G$50:$G$52),IF(AND($U236&gt;=5,$U236&lt;=7),LOOKUP($A$3,Models!$D$7:$D$9,Models!$H$50:$H$52), IF($U236 &gt; 7,LOOKUP($A$3,Models!$D$7:$D$9,Models!$I$50:$I$52), 0)))), 0)</f>
        <v>0</v>
      </c>
      <c r="AG236" s="14">
        <f>IF($T236=Models!$E$54,IF($U236&lt;1,LOOKUP($A$3,Models!$D$7:$D$9,Models!$F$55:$F$57),IF(AND($U236&gt;=1,$U236&lt;=4),LOOKUP($A$3,Models!$D$7:$D$9,Models!$G$55:$G$57),IF(AND($U236&gt;=5,$U236&lt;=7),LOOKUP($A$3,Models!$D$7:$D$9,Models!$H$55:$H$57), IF($U236 &gt; 7,LOOKUP($A$3,Models!$D$7:$D$9,Models!$I$55:$I$57), 0)))), 0)</f>
        <v>0</v>
      </c>
      <c r="AH236" s="14">
        <f>IF($T236=Models!$E$59,IF($U236&lt;1,LOOKUP($A$3,Models!$D$7:$D$9,Models!$F$60:$F$62),IF(AND($U236&gt;=1,$U236&lt;=4),LOOKUP($A$3,Models!$D$7:$D$9,Models!$G$60:$G$62),IF(AND($U236&gt;=5,$U236&lt;=7),LOOKUP($A$3,Models!$D$7:$D$9,Models!$H$60:$H$62), IF($U236 &gt; 7,LOOKUP($A$3,Models!$D$7:$D$9,Models!$I$60:$I$62), 0)))), 0)</f>
        <v>0</v>
      </c>
    </row>
    <row r="237" spans="16:34">
      <c r="P237" s="6" t="e">
        <f ca="1">IF(LOOKUP(Beds!A270, Models!$A$4:$A$105, Models!$B$4:$B$105) = "QUEBEC 2", " ", IF(LOOKUP(Beds!A270, Models!$A$4:$A$105, Models!$B$4:$B$105) = "QUEBEC", " ", IF(Beds!B270 = 0, 0, YEAR(NOW())-IF(VALUE(LEFT(Beds!B270,2))&gt;80,CONCATENATE(19,LEFT(Beds!B270,2)),CONCATENATE(20,LEFT(Beds!B270,2))))))</f>
        <v>#N/A</v>
      </c>
      <c r="S237" s="7" t="str">
        <f>LEFT(Beds!A268,4)</f>
        <v/>
      </c>
      <c r="T237" t="str">
        <f>IF(S237 = "", " ", LOOKUP(S237,Models!$A$4:$A$99,Models!$B$4:$B$99))</f>
        <v xml:space="preserve"> </v>
      </c>
      <c r="U237" t="str">
        <f>Beds!C268</f>
        <v/>
      </c>
      <c r="W237">
        <f t="shared" si="3"/>
        <v>0</v>
      </c>
      <c r="X237" s="14">
        <f>IF($T237=Models!$E$6,IF($U237&lt;1,LOOKUP($A$3,Models!$D$7:$D$9,Models!$F$7:$F$9),IF(AND($U237&gt;=1,$U237&lt;=3),LOOKUP($A$3,Models!$D$7:$D$9,Models!$G$7:$G$9),IF(AND($U237&gt;=4,$U237&lt;=6),LOOKUP($A$3,Models!$D$7:$D$9,Models!$H$7:$H$9), IF(AND($U237&gt;=7,$U237&lt;=10),LOOKUP($A$3,Models!$D$7:$D$9,Models!$I$7:$I$9), IF($U237 &gt; 10,LOOKUP($A$3,Models!$D$7:$D$9,Models!$J$7:$J$9), 0))))), 0)</f>
        <v>0</v>
      </c>
      <c r="Y237" s="14">
        <f>IF($T237=Models!$E$11,IF($U237&lt;1,LOOKUP($A$3,Models!$D$7:$D$9,Models!$F$12:$F$14),IF(AND($U237&gt;=1,$U237&lt;=3),LOOKUP($A$3,Models!$D$7:$D$9,Models!$G$12:$G$14),IF(AND($U237&gt;=4,$U237&lt;=6),LOOKUP($A$3,Models!$D$7:$D$9,Models!$H$12:$H$14), IF(AND($U237&gt;=7,$U237&lt;=10),LOOKUP($A$3,Models!$D$7:$D$9,Models!$I$12:$I$14), IF($U237 &gt; 10,LOOKUP($A$3,Models!$D$7:$D$9,Models!$J$12:$J$14), 0))))), 0)</f>
        <v>0</v>
      </c>
      <c r="Z237" s="14">
        <f>IF($T237=Models!$E$16,IF($U237&lt;1,LOOKUP($A$3,Models!$D$7:$D$9,Models!$F$17:$F$19),IF(AND($U237&gt;=1,$U237&lt;=3),LOOKUP($A$3,Models!$D$7:$D$9,Models!$G$17:$G$19),IF(AND($U237&gt;=4,$U237&lt;=6),LOOKUP($A$3,Models!$D$7:$D$9,Models!$H$17:$H$19), IF(AND($U237&gt;=7,$U237&lt;=10),LOOKUP($A$3,Models!$D$7:$D$9,Models!$I$17:$I$19), IF($U237 &gt; 10,LOOKUP($A$3,Models!$D$7:$D$9,Models!$J$17:$J$19), 0))))), 0)</f>
        <v>0</v>
      </c>
      <c r="AA237" s="14">
        <f>IF($T237=Models!$E$21,IF($U237&lt;1,LOOKUP($A$3,Models!$D$7:$D$9,Models!$F$22:$F$24),IF(AND($U237&gt;=1,$U237&lt;=3),LOOKUP($A$3,Models!$D$7:$D$9,Models!$G$22:$G$24),IF(AND($U237&gt;=4,$U237&lt;=6),LOOKUP($A$3,Models!$D$7:$D$9,Models!$H$22:$H$24), IF(AND($U237&gt;=7,$U237&lt;=10),LOOKUP($A$3,Models!$D$7:$D$9,Models!$I$22:$I$24), IF($U237 &gt; 10,LOOKUP($A$3,Models!$D$7:$D$9,Models!$J$22:$J$24), 0))))), 0)</f>
        <v>0</v>
      </c>
      <c r="AB237" s="14">
        <f>IF($T237=Models!$E$26,IF($U237&lt;1,LOOKUP($A$3,Models!$D$7:$D$9,Models!$F$27:$F$29),IF(AND($U237&gt;=1,$U237&lt;=3),LOOKUP($A$3,Models!$D$7:$D$9,Models!$G$27:$G$29),IF(AND($U237&gt;=4,$U237&lt;=6),LOOKUP($A$3,Models!$D$7:$D$9,Models!$H$27:$H$29), IF(AND($U237&gt;=7,$U237&lt;=10),LOOKUP($A$3,Models!$D$7:$D$9,Models!$I$27:$I$29), IF($U237 &gt; 10,LOOKUP($A$3,Models!$D$7:$D$9,Models!$J$27:$J$29), 0))))), 0)</f>
        <v>0</v>
      </c>
      <c r="AC237" s="14">
        <f>IF($T237=Models!$E$31,IF($U237&lt;1,LOOKUP($A$3,Models!$D$7:$D$9,Models!$F$32:$F$34),IF(AND($U237&gt;=1,$U237&lt;=3),LOOKUP($A$3,Models!$D$7:$D$9,Models!$G$32:$G$34),IF(AND($U237&gt;=4,$U237&lt;=6),LOOKUP($A$3,Models!$D$7:$D$9,Models!$H$32:$H$34), IF(AND($U237&gt;=7,$U237&lt;=10),LOOKUP($A$3,Models!$D$7:$D$9,Models!$I$32:$I$34), IF($U237 &gt; 10,LOOKUP($A$3,Models!$D$7:$D$9,Models!$J$32:$J$34), 0))))), 0)</f>
        <v>0</v>
      </c>
      <c r="AD237" s="14">
        <f>IF($T237=Models!$E$39,IF($U237&lt;1,LOOKUP($A$3,Models!$D$7:$D$9,Models!$F$40:$F$42),IF(AND($U237&gt;=1,$U237&lt;=4),LOOKUP($A$3,Models!$D$7:$D$9,Models!$G$40:$G$42),IF(AND($U237&gt;=5,$U237&lt;=7),LOOKUP($A$3,Models!$D$7:$D$9,Models!$H$40:$H$42), IF($U237 &gt; 7,LOOKUP($A$3,Models!$D$7:$D$9,Models!$I$40:$I$42), 0)))), 0)</f>
        <v>0</v>
      </c>
      <c r="AE237" s="14">
        <f>IF($T237=Models!$E$44,IF($U237&lt;1,LOOKUP($A$3,Models!$D$7:$D$9,Models!$F$45:$F$47),IF(AND($U237&gt;=1,$U237&lt;=4),LOOKUP($A$3,Models!$D$7:$D$9,Models!$G$45:$G$47),IF(AND($U237&gt;=5,$U237&lt;=7),LOOKUP($A$3,Models!$D$7:$D$9,Models!$H$45:$H$47), IF($U237 &gt; 7,LOOKUP($A$3,Models!$D$7:$D$9,Models!$I$45:$I$47), 0)))), 0)</f>
        <v>0</v>
      </c>
      <c r="AF237" s="14">
        <f>IF($T237=Models!$E$49,IF($U237&lt;1,LOOKUP($A$3,Models!$D$7:$D$9,Models!$F$50:$F$52),IF(AND($U237&gt;=1,$U237&lt;=4),LOOKUP($A$3,Models!$D$7:$D$9,Models!$G$50:$G$52),IF(AND($U237&gt;=5,$U237&lt;=7),LOOKUP($A$3,Models!$D$7:$D$9,Models!$H$50:$H$52), IF($U237 &gt; 7,LOOKUP($A$3,Models!$D$7:$D$9,Models!$I$50:$I$52), 0)))), 0)</f>
        <v>0</v>
      </c>
      <c r="AG237" s="14">
        <f>IF($T237=Models!$E$54,IF($U237&lt;1,LOOKUP($A$3,Models!$D$7:$D$9,Models!$F$55:$F$57),IF(AND($U237&gt;=1,$U237&lt;=4),LOOKUP($A$3,Models!$D$7:$D$9,Models!$G$55:$G$57),IF(AND($U237&gt;=5,$U237&lt;=7),LOOKUP($A$3,Models!$D$7:$D$9,Models!$H$55:$H$57), IF($U237 &gt; 7,LOOKUP($A$3,Models!$D$7:$D$9,Models!$I$55:$I$57), 0)))), 0)</f>
        <v>0</v>
      </c>
      <c r="AH237" s="14">
        <f>IF($T237=Models!$E$59,IF($U237&lt;1,LOOKUP($A$3,Models!$D$7:$D$9,Models!$F$60:$F$62),IF(AND($U237&gt;=1,$U237&lt;=4),LOOKUP($A$3,Models!$D$7:$D$9,Models!$G$60:$G$62),IF(AND($U237&gt;=5,$U237&lt;=7),LOOKUP($A$3,Models!$D$7:$D$9,Models!$H$60:$H$62), IF($U237 &gt; 7,LOOKUP($A$3,Models!$D$7:$D$9,Models!$I$60:$I$62), 0)))), 0)</f>
        <v>0</v>
      </c>
    </row>
    <row r="238" spans="16:34">
      <c r="P238" s="6" t="e">
        <f ca="1">IF(LOOKUP(Beds!A271, Models!$A$4:$A$105, Models!$B$4:$B$105) = "QUEBEC 2", " ", IF(LOOKUP(Beds!A271, Models!$A$4:$A$105, Models!$B$4:$B$105) = "QUEBEC", " ", IF(Beds!B271 = 0, 0, YEAR(NOW())-IF(VALUE(LEFT(Beds!B271,2))&gt;80,CONCATENATE(19,LEFT(Beds!B271,2)),CONCATENATE(20,LEFT(Beds!B271,2))))))</f>
        <v>#N/A</v>
      </c>
      <c r="S238" s="7" t="str">
        <f>LEFT(Beds!A269,4)</f>
        <v/>
      </c>
      <c r="T238" t="str">
        <f>IF(S238 = "", " ", LOOKUP(S238,Models!$A$4:$A$99,Models!$B$4:$B$99))</f>
        <v xml:space="preserve"> </v>
      </c>
      <c r="U238" t="str">
        <f>Beds!C269</f>
        <v/>
      </c>
      <c r="W238">
        <f t="shared" si="3"/>
        <v>0</v>
      </c>
      <c r="X238" s="14">
        <f>IF($T238=Models!$E$6,IF($U238&lt;1,LOOKUP($A$3,Models!$D$7:$D$9,Models!$F$7:$F$9),IF(AND($U238&gt;=1,$U238&lt;=3),LOOKUP($A$3,Models!$D$7:$D$9,Models!$G$7:$G$9),IF(AND($U238&gt;=4,$U238&lt;=6),LOOKUP($A$3,Models!$D$7:$D$9,Models!$H$7:$H$9), IF(AND($U238&gt;=7,$U238&lt;=10),LOOKUP($A$3,Models!$D$7:$D$9,Models!$I$7:$I$9), IF($U238 &gt; 10,LOOKUP($A$3,Models!$D$7:$D$9,Models!$J$7:$J$9), 0))))), 0)</f>
        <v>0</v>
      </c>
      <c r="Y238" s="14">
        <f>IF($T238=Models!$E$11,IF($U238&lt;1,LOOKUP($A$3,Models!$D$7:$D$9,Models!$F$12:$F$14),IF(AND($U238&gt;=1,$U238&lt;=3),LOOKUP($A$3,Models!$D$7:$D$9,Models!$G$12:$G$14),IF(AND($U238&gt;=4,$U238&lt;=6),LOOKUP($A$3,Models!$D$7:$D$9,Models!$H$12:$H$14), IF(AND($U238&gt;=7,$U238&lt;=10),LOOKUP($A$3,Models!$D$7:$D$9,Models!$I$12:$I$14), IF($U238 &gt; 10,LOOKUP($A$3,Models!$D$7:$D$9,Models!$J$12:$J$14), 0))))), 0)</f>
        <v>0</v>
      </c>
      <c r="Z238" s="14">
        <f>IF($T238=Models!$E$16,IF($U238&lt;1,LOOKUP($A$3,Models!$D$7:$D$9,Models!$F$17:$F$19),IF(AND($U238&gt;=1,$U238&lt;=3),LOOKUP($A$3,Models!$D$7:$D$9,Models!$G$17:$G$19),IF(AND($U238&gt;=4,$U238&lt;=6),LOOKUP($A$3,Models!$D$7:$D$9,Models!$H$17:$H$19), IF(AND($U238&gt;=7,$U238&lt;=10),LOOKUP($A$3,Models!$D$7:$D$9,Models!$I$17:$I$19), IF($U238 &gt; 10,LOOKUP($A$3,Models!$D$7:$D$9,Models!$J$17:$J$19), 0))))), 0)</f>
        <v>0</v>
      </c>
      <c r="AA238" s="14">
        <f>IF($T238=Models!$E$21,IF($U238&lt;1,LOOKUP($A$3,Models!$D$7:$D$9,Models!$F$22:$F$24),IF(AND($U238&gt;=1,$U238&lt;=3),LOOKUP($A$3,Models!$D$7:$D$9,Models!$G$22:$G$24),IF(AND($U238&gt;=4,$U238&lt;=6),LOOKUP($A$3,Models!$D$7:$D$9,Models!$H$22:$H$24), IF(AND($U238&gt;=7,$U238&lt;=10),LOOKUP($A$3,Models!$D$7:$D$9,Models!$I$22:$I$24), IF($U238 &gt; 10,LOOKUP($A$3,Models!$D$7:$D$9,Models!$J$22:$J$24), 0))))), 0)</f>
        <v>0</v>
      </c>
      <c r="AB238" s="14">
        <f>IF($T238=Models!$E$26,IF($U238&lt;1,LOOKUP($A$3,Models!$D$7:$D$9,Models!$F$27:$F$29),IF(AND($U238&gt;=1,$U238&lt;=3),LOOKUP($A$3,Models!$D$7:$D$9,Models!$G$27:$G$29),IF(AND($U238&gt;=4,$U238&lt;=6),LOOKUP($A$3,Models!$D$7:$D$9,Models!$H$27:$H$29), IF(AND($U238&gt;=7,$U238&lt;=10),LOOKUP($A$3,Models!$D$7:$D$9,Models!$I$27:$I$29), IF($U238 &gt; 10,LOOKUP($A$3,Models!$D$7:$D$9,Models!$J$27:$J$29), 0))))), 0)</f>
        <v>0</v>
      </c>
      <c r="AC238" s="14">
        <f>IF($T238=Models!$E$31,IF($U238&lt;1,LOOKUP($A$3,Models!$D$7:$D$9,Models!$F$32:$F$34),IF(AND($U238&gt;=1,$U238&lt;=3),LOOKUP($A$3,Models!$D$7:$D$9,Models!$G$32:$G$34),IF(AND($U238&gt;=4,$U238&lt;=6),LOOKUP($A$3,Models!$D$7:$D$9,Models!$H$32:$H$34), IF(AND($U238&gt;=7,$U238&lt;=10),LOOKUP($A$3,Models!$D$7:$D$9,Models!$I$32:$I$34), IF($U238 &gt; 10,LOOKUP($A$3,Models!$D$7:$D$9,Models!$J$32:$J$34), 0))))), 0)</f>
        <v>0</v>
      </c>
      <c r="AD238" s="14">
        <f>IF($T238=Models!$E$39,IF($U238&lt;1,LOOKUP($A$3,Models!$D$7:$D$9,Models!$F$40:$F$42),IF(AND($U238&gt;=1,$U238&lt;=4),LOOKUP($A$3,Models!$D$7:$D$9,Models!$G$40:$G$42),IF(AND($U238&gt;=5,$U238&lt;=7),LOOKUP($A$3,Models!$D$7:$D$9,Models!$H$40:$H$42), IF($U238 &gt; 7,LOOKUP($A$3,Models!$D$7:$D$9,Models!$I$40:$I$42), 0)))), 0)</f>
        <v>0</v>
      </c>
      <c r="AE238" s="14">
        <f>IF($T238=Models!$E$44,IF($U238&lt;1,LOOKUP($A$3,Models!$D$7:$D$9,Models!$F$45:$F$47),IF(AND($U238&gt;=1,$U238&lt;=4),LOOKUP($A$3,Models!$D$7:$D$9,Models!$G$45:$G$47),IF(AND($U238&gt;=5,$U238&lt;=7),LOOKUP($A$3,Models!$D$7:$D$9,Models!$H$45:$H$47), IF($U238 &gt; 7,LOOKUP($A$3,Models!$D$7:$D$9,Models!$I$45:$I$47), 0)))), 0)</f>
        <v>0</v>
      </c>
      <c r="AF238" s="14">
        <f>IF($T238=Models!$E$49,IF($U238&lt;1,LOOKUP($A$3,Models!$D$7:$D$9,Models!$F$50:$F$52),IF(AND($U238&gt;=1,$U238&lt;=4),LOOKUP($A$3,Models!$D$7:$D$9,Models!$G$50:$G$52),IF(AND($U238&gt;=5,$U238&lt;=7),LOOKUP($A$3,Models!$D$7:$D$9,Models!$H$50:$H$52), IF($U238 &gt; 7,LOOKUP($A$3,Models!$D$7:$D$9,Models!$I$50:$I$52), 0)))), 0)</f>
        <v>0</v>
      </c>
      <c r="AG238" s="14">
        <f>IF($T238=Models!$E$54,IF($U238&lt;1,LOOKUP($A$3,Models!$D$7:$D$9,Models!$F$55:$F$57),IF(AND($U238&gt;=1,$U238&lt;=4),LOOKUP($A$3,Models!$D$7:$D$9,Models!$G$55:$G$57),IF(AND($U238&gt;=5,$U238&lt;=7),LOOKUP($A$3,Models!$D$7:$D$9,Models!$H$55:$H$57), IF($U238 &gt; 7,LOOKUP($A$3,Models!$D$7:$D$9,Models!$I$55:$I$57), 0)))), 0)</f>
        <v>0</v>
      </c>
      <c r="AH238" s="14">
        <f>IF($T238=Models!$E$59,IF($U238&lt;1,LOOKUP($A$3,Models!$D$7:$D$9,Models!$F$60:$F$62),IF(AND($U238&gt;=1,$U238&lt;=4),LOOKUP($A$3,Models!$D$7:$D$9,Models!$G$60:$G$62),IF(AND($U238&gt;=5,$U238&lt;=7),LOOKUP($A$3,Models!$D$7:$D$9,Models!$H$60:$H$62), IF($U238 &gt; 7,LOOKUP($A$3,Models!$D$7:$D$9,Models!$I$60:$I$62), 0)))), 0)</f>
        <v>0</v>
      </c>
    </row>
    <row r="239" spans="16:34">
      <c r="P239" s="6" t="e">
        <f ca="1">IF(LOOKUP(Beds!A272, Models!$A$4:$A$105, Models!$B$4:$B$105) = "QUEBEC 2", " ", IF(LOOKUP(Beds!A272, Models!$A$4:$A$105, Models!$B$4:$B$105) = "QUEBEC", " ", IF(Beds!B272 = 0, 0, YEAR(NOW())-IF(VALUE(LEFT(Beds!B272,2))&gt;80,CONCATENATE(19,LEFT(Beds!B272,2)),CONCATENATE(20,LEFT(Beds!B272,2))))))</f>
        <v>#N/A</v>
      </c>
      <c r="S239" s="7" t="str">
        <f>LEFT(Beds!A270,4)</f>
        <v/>
      </c>
      <c r="T239" t="str">
        <f>IF(S239 = "", " ", LOOKUP(S239,Models!$A$4:$A$99,Models!$B$4:$B$99))</f>
        <v xml:space="preserve"> </v>
      </c>
      <c r="U239" t="str">
        <f>Beds!C270</f>
        <v/>
      </c>
      <c r="W239">
        <f t="shared" si="3"/>
        <v>0</v>
      </c>
      <c r="X239" s="14">
        <f>IF($T239=Models!$E$6,IF($U239&lt;1,LOOKUP($A$3,Models!$D$7:$D$9,Models!$F$7:$F$9),IF(AND($U239&gt;=1,$U239&lt;=3),LOOKUP($A$3,Models!$D$7:$D$9,Models!$G$7:$G$9),IF(AND($U239&gt;=4,$U239&lt;=6),LOOKUP($A$3,Models!$D$7:$D$9,Models!$H$7:$H$9), IF(AND($U239&gt;=7,$U239&lt;=10),LOOKUP($A$3,Models!$D$7:$D$9,Models!$I$7:$I$9), IF($U239 &gt; 10,LOOKUP($A$3,Models!$D$7:$D$9,Models!$J$7:$J$9), 0))))), 0)</f>
        <v>0</v>
      </c>
      <c r="Y239" s="14">
        <f>IF($T239=Models!$E$11,IF($U239&lt;1,LOOKUP($A$3,Models!$D$7:$D$9,Models!$F$12:$F$14),IF(AND($U239&gt;=1,$U239&lt;=3),LOOKUP($A$3,Models!$D$7:$D$9,Models!$G$12:$G$14),IF(AND($U239&gt;=4,$U239&lt;=6),LOOKUP($A$3,Models!$D$7:$D$9,Models!$H$12:$H$14), IF(AND($U239&gt;=7,$U239&lt;=10),LOOKUP($A$3,Models!$D$7:$D$9,Models!$I$12:$I$14), IF($U239 &gt; 10,LOOKUP($A$3,Models!$D$7:$D$9,Models!$J$12:$J$14), 0))))), 0)</f>
        <v>0</v>
      </c>
      <c r="Z239" s="14">
        <f>IF($T239=Models!$E$16,IF($U239&lt;1,LOOKUP($A$3,Models!$D$7:$D$9,Models!$F$17:$F$19),IF(AND($U239&gt;=1,$U239&lt;=3),LOOKUP($A$3,Models!$D$7:$D$9,Models!$G$17:$G$19),IF(AND($U239&gt;=4,$U239&lt;=6),LOOKUP($A$3,Models!$D$7:$D$9,Models!$H$17:$H$19), IF(AND($U239&gt;=7,$U239&lt;=10),LOOKUP($A$3,Models!$D$7:$D$9,Models!$I$17:$I$19), IF($U239 &gt; 10,LOOKUP($A$3,Models!$D$7:$D$9,Models!$J$17:$J$19), 0))))), 0)</f>
        <v>0</v>
      </c>
      <c r="AA239" s="14">
        <f>IF($T239=Models!$E$21,IF($U239&lt;1,LOOKUP($A$3,Models!$D$7:$D$9,Models!$F$22:$F$24),IF(AND($U239&gt;=1,$U239&lt;=3),LOOKUP($A$3,Models!$D$7:$D$9,Models!$G$22:$G$24),IF(AND($U239&gt;=4,$U239&lt;=6),LOOKUP($A$3,Models!$D$7:$D$9,Models!$H$22:$H$24), IF(AND($U239&gt;=7,$U239&lt;=10),LOOKUP($A$3,Models!$D$7:$D$9,Models!$I$22:$I$24), IF($U239 &gt; 10,LOOKUP($A$3,Models!$D$7:$D$9,Models!$J$22:$J$24), 0))))), 0)</f>
        <v>0</v>
      </c>
      <c r="AB239" s="14">
        <f>IF($T239=Models!$E$26,IF($U239&lt;1,LOOKUP($A$3,Models!$D$7:$D$9,Models!$F$27:$F$29),IF(AND($U239&gt;=1,$U239&lt;=3),LOOKUP($A$3,Models!$D$7:$D$9,Models!$G$27:$G$29),IF(AND($U239&gt;=4,$U239&lt;=6),LOOKUP($A$3,Models!$D$7:$D$9,Models!$H$27:$H$29), IF(AND($U239&gt;=7,$U239&lt;=10),LOOKUP($A$3,Models!$D$7:$D$9,Models!$I$27:$I$29), IF($U239 &gt; 10,LOOKUP($A$3,Models!$D$7:$D$9,Models!$J$27:$J$29), 0))))), 0)</f>
        <v>0</v>
      </c>
      <c r="AC239" s="14">
        <f>IF($T239=Models!$E$31,IF($U239&lt;1,LOOKUP($A$3,Models!$D$7:$D$9,Models!$F$32:$F$34),IF(AND($U239&gt;=1,$U239&lt;=3),LOOKUP($A$3,Models!$D$7:$D$9,Models!$G$32:$G$34),IF(AND($U239&gt;=4,$U239&lt;=6),LOOKUP($A$3,Models!$D$7:$D$9,Models!$H$32:$H$34), IF(AND($U239&gt;=7,$U239&lt;=10),LOOKUP($A$3,Models!$D$7:$D$9,Models!$I$32:$I$34), IF($U239 &gt; 10,LOOKUP($A$3,Models!$D$7:$D$9,Models!$J$32:$J$34), 0))))), 0)</f>
        <v>0</v>
      </c>
      <c r="AD239" s="14">
        <f>IF($T239=Models!$E$39,IF($U239&lt;1,LOOKUP($A$3,Models!$D$7:$D$9,Models!$F$40:$F$42),IF(AND($U239&gt;=1,$U239&lt;=4),LOOKUP($A$3,Models!$D$7:$D$9,Models!$G$40:$G$42),IF(AND($U239&gt;=5,$U239&lt;=7),LOOKUP($A$3,Models!$D$7:$D$9,Models!$H$40:$H$42), IF($U239 &gt; 7,LOOKUP($A$3,Models!$D$7:$D$9,Models!$I$40:$I$42), 0)))), 0)</f>
        <v>0</v>
      </c>
      <c r="AE239" s="14">
        <f>IF($T239=Models!$E$44,IF($U239&lt;1,LOOKUP($A$3,Models!$D$7:$D$9,Models!$F$45:$F$47),IF(AND($U239&gt;=1,$U239&lt;=4),LOOKUP($A$3,Models!$D$7:$D$9,Models!$G$45:$G$47),IF(AND($U239&gt;=5,$U239&lt;=7),LOOKUP($A$3,Models!$D$7:$D$9,Models!$H$45:$H$47), IF($U239 &gt; 7,LOOKUP($A$3,Models!$D$7:$D$9,Models!$I$45:$I$47), 0)))), 0)</f>
        <v>0</v>
      </c>
      <c r="AF239" s="14">
        <f>IF($T239=Models!$E$49,IF($U239&lt;1,LOOKUP($A$3,Models!$D$7:$D$9,Models!$F$50:$F$52),IF(AND($U239&gt;=1,$U239&lt;=4),LOOKUP($A$3,Models!$D$7:$D$9,Models!$G$50:$G$52),IF(AND($U239&gt;=5,$U239&lt;=7),LOOKUP($A$3,Models!$D$7:$D$9,Models!$H$50:$H$52), IF($U239 &gt; 7,LOOKUP($A$3,Models!$D$7:$D$9,Models!$I$50:$I$52), 0)))), 0)</f>
        <v>0</v>
      </c>
      <c r="AG239" s="14">
        <f>IF($T239=Models!$E$54,IF($U239&lt;1,LOOKUP($A$3,Models!$D$7:$D$9,Models!$F$55:$F$57),IF(AND($U239&gt;=1,$U239&lt;=4),LOOKUP($A$3,Models!$D$7:$D$9,Models!$G$55:$G$57),IF(AND($U239&gt;=5,$U239&lt;=7),LOOKUP($A$3,Models!$D$7:$D$9,Models!$H$55:$H$57), IF($U239 &gt; 7,LOOKUP($A$3,Models!$D$7:$D$9,Models!$I$55:$I$57), 0)))), 0)</f>
        <v>0</v>
      </c>
      <c r="AH239" s="14">
        <f>IF($T239=Models!$E$59,IF($U239&lt;1,LOOKUP($A$3,Models!$D$7:$D$9,Models!$F$60:$F$62),IF(AND($U239&gt;=1,$U239&lt;=4),LOOKUP($A$3,Models!$D$7:$D$9,Models!$G$60:$G$62),IF(AND($U239&gt;=5,$U239&lt;=7),LOOKUP($A$3,Models!$D$7:$D$9,Models!$H$60:$H$62), IF($U239 &gt; 7,LOOKUP($A$3,Models!$D$7:$D$9,Models!$I$60:$I$62), 0)))), 0)</f>
        <v>0</v>
      </c>
    </row>
    <row r="240" spans="16:34">
      <c r="P240" s="6" t="e">
        <f ca="1">IF(LOOKUP(Beds!A273, Models!$A$4:$A$105, Models!$B$4:$B$105) = "QUEBEC 2", " ", IF(LOOKUP(Beds!A273, Models!$A$4:$A$105, Models!$B$4:$B$105) = "QUEBEC", " ", IF(Beds!B273 = 0, 0, YEAR(NOW())-IF(VALUE(LEFT(Beds!B273,2))&gt;80,CONCATENATE(19,LEFT(Beds!B273,2)),CONCATENATE(20,LEFT(Beds!B273,2))))))</f>
        <v>#N/A</v>
      </c>
      <c r="S240" s="7" t="str">
        <f>LEFT(Beds!A271,4)</f>
        <v/>
      </c>
      <c r="T240" t="str">
        <f>IF(S240 = "", " ", LOOKUP(S240,Models!$A$4:$A$99,Models!$B$4:$B$99))</f>
        <v xml:space="preserve"> </v>
      </c>
      <c r="U240" t="str">
        <f>Beds!C271</f>
        <v/>
      </c>
      <c r="W240">
        <f t="shared" si="3"/>
        <v>0</v>
      </c>
      <c r="X240" s="14">
        <f>IF($T240=Models!$E$6,IF($U240&lt;1,LOOKUP($A$3,Models!$D$7:$D$9,Models!$F$7:$F$9),IF(AND($U240&gt;=1,$U240&lt;=3),LOOKUP($A$3,Models!$D$7:$D$9,Models!$G$7:$G$9),IF(AND($U240&gt;=4,$U240&lt;=6),LOOKUP($A$3,Models!$D$7:$D$9,Models!$H$7:$H$9), IF(AND($U240&gt;=7,$U240&lt;=10),LOOKUP($A$3,Models!$D$7:$D$9,Models!$I$7:$I$9), IF($U240 &gt; 10,LOOKUP($A$3,Models!$D$7:$D$9,Models!$J$7:$J$9), 0))))), 0)</f>
        <v>0</v>
      </c>
      <c r="Y240" s="14">
        <f>IF($T240=Models!$E$11,IF($U240&lt;1,LOOKUP($A$3,Models!$D$7:$D$9,Models!$F$12:$F$14),IF(AND($U240&gt;=1,$U240&lt;=3),LOOKUP($A$3,Models!$D$7:$D$9,Models!$G$12:$G$14),IF(AND($U240&gt;=4,$U240&lt;=6),LOOKUP($A$3,Models!$D$7:$D$9,Models!$H$12:$H$14), IF(AND($U240&gt;=7,$U240&lt;=10),LOOKUP($A$3,Models!$D$7:$D$9,Models!$I$12:$I$14), IF($U240 &gt; 10,LOOKUP($A$3,Models!$D$7:$D$9,Models!$J$12:$J$14), 0))))), 0)</f>
        <v>0</v>
      </c>
      <c r="Z240" s="14">
        <f>IF($T240=Models!$E$16,IF($U240&lt;1,LOOKUP($A$3,Models!$D$7:$D$9,Models!$F$17:$F$19),IF(AND($U240&gt;=1,$U240&lt;=3),LOOKUP($A$3,Models!$D$7:$D$9,Models!$G$17:$G$19),IF(AND($U240&gt;=4,$U240&lt;=6),LOOKUP($A$3,Models!$D$7:$D$9,Models!$H$17:$H$19), IF(AND($U240&gt;=7,$U240&lt;=10),LOOKUP($A$3,Models!$D$7:$D$9,Models!$I$17:$I$19), IF($U240 &gt; 10,LOOKUP($A$3,Models!$D$7:$D$9,Models!$J$17:$J$19), 0))))), 0)</f>
        <v>0</v>
      </c>
      <c r="AA240" s="14">
        <f>IF($T240=Models!$E$21,IF($U240&lt;1,LOOKUP($A$3,Models!$D$7:$D$9,Models!$F$22:$F$24),IF(AND($U240&gt;=1,$U240&lt;=3),LOOKUP($A$3,Models!$D$7:$D$9,Models!$G$22:$G$24),IF(AND($U240&gt;=4,$U240&lt;=6),LOOKUP($A$3,Models!$D$7:$D$9,Models!$H$22:$H$24), IF(AND($U240&gt;=7,$U240&lt;=10),LOOKUP($A$3,Models!$D$7:$D$9,Models!$I$22:$I$24), IF($U240 &gt; 10,LOOKUP($A$3,Models!$D$7:$D$9,Models!$J$22:$J$24), 0))))), 0)</f>
        <v>0</v>
      </c>
      <c r="AB240" s="14">
        <f>IF($T240=Models!$E$26,IF($U240&lt;1,LOOKUP($A$3,Models!$D$7:$D$9,Models!$F$27:$F$29),IF(AND($U240&gt;=1,$U240&lt;=3),LOOKUP($A$3,Models!$D$7:$D$9,Models!$G$27:$G$29),IF(AND($U240&gt;=4,$U240&lt;=6),LOOKUP($A$3,Models!$D$7:$D$9,Models!$H$27:$H$29), IF(AND($U240&gt;=7,$U240&lt;=10),LOOKUP($A$3,Models!$D$7:$D$9,Models!$I$27:$I$29), IF($U240 &gt; 10,LOOKUP($A$3,Models!$D$7:$D$9,Models!$J$27:$J$29), 0))))), 0)</f>
        <v>0</v>
      </c>
      <c r="AC240" s="14">
        <f>IF($T240=Models!$E$31,IF($U240&lt;1,LOOKUP($A$3,Models!$D$7:$D$9,Models!$F$32:$F$34),IF(AND($U240&gt;=1,$U240&lt;=3),LOOKUP($A$3,Models!$D$7:$D$9,Models!$G$32:$G$34),IF(AND($U240&gt;=4,$U240&lt;=6),LOOKUP($A$3,Models!$D$7:$D$9,Models!$H$32:$H$34), IF(AND($U240&gt;=7,$U240&lt;=10),LOOKUP($A$3,Models!$D$7:$D$9,Models!$I$32:$I$34), IF($U240 &gt; 10,LOOKUP($A$3,Models!$D$7:$D$9,Models!$J$32:$J$34), 0))))), 0)</f>
        <v>0</v>
      </c>
      <c r="AD240" s="14">
        <f>IF($T240=Models!$E$39,IF($U240&lt;1,LOOKUP($A$3,Models!$D$7:$D$9,Models!$F$40:$F$42),IF(AND($U240&gt;=1,$U240&lt;=4),LOOKUP($A$3,Models!$D$7:$D$9,Models!$G$40:$G$42),IF(AND($U240&gt;=5,$U240&lt;=7),LOOKUP($A$3,Models!$D$7:$D$9,Models!$H$40:$H$42), IF($U240 &gt; 7,LOOKUP($A$3,Models!$D$7:$D$9,Models!$I$40:$I$42), 0)))), 0)</f>
        <v>0</v>
      </c>
      <c r="AE240" s="14">
        <f>IF($T240=Models!$E$44,IF($U240&lt;1,LOOKUP($A$3,Models!$D$7:$D$9,Models!$F$45:$F$47),IF(AND($U240&gt;=1,$U240&lt;=4),LOOKUP($A$3,Models!$D$7:$D$9,Models!$G$45:$G$47),IF(AND($U240&gt;=5,$U240&lt;=7),LOOKUP($A$3,Models!$D$7:$D$9,Models!$H$45:$H$47), IF($U240 &gt; 7,LOOKUP($A$3,Models!$D$7:$D$9,Models!$I$45:$I$47), 0)))), 0)</f>
        <v>0</v>
      </c>
      <c r="AF240" s="14">
        <f>IF($T240=Models!$E$49,IF($U240&lt;1,LOOKUP($A$3,Models!$D$7:$D$9,Models!$F$50:$F$52),IF(AND($U240&gt;=1,$U240&lt;=4),LOOKUP($A$3,Models!$D$7:$D$9,Models!$G$50:$G$52),IF(AND($U240&gt;=5,$U240&lt;=7),LOOKUP($A$3,Models!$D$7:$D$9,Models!$H$50:$H$52), IF($U240 &gt; 7,LOOKUP($A$3,Models!$D$7:$D$9,Models!$I$50:$I$52), 0)))), 0)</f>
        <v>0</v>
      </c>
      <c r="AG240" s="14">
        <f>IF($T240=Models!$E$54,IF($U240&lt;1,LOOKUP($A$3,Models!$D$7:$D$9,Models!$F$55:$F$57),IF(AND($U240&gt;=1,$U240&lt;=4),LOOKUP($A$3,Models!$D$7:$D$9,Models!$G$55:$G$57),IF(AND($U240&gt;=5,$U240&lt;=7),LOOKUP($A$3,Models!$D$7:$D$9,Models!$H$55:$H$57), IF($U240 &gt; 7,LOOKUP($A$3,Models!$D$7:$D$9,Models!$I$55:$I$57), 0)))), 0)</f>
        <v>0</v>
      </c>
      <c r="AH240" s="14">
        <f>IF($T240=Models!$E$59,IF($U240&lt;1,LOOKUP($A$3,Models!$D$7:$D$9,Models!$F$60:$F$62),IF(AND($U240&gt;=1,$U240&lt;=4),LOOKUP($A$3,Models!$D$7:$D$9,Models!$G$60:$G$62),IF(AND($U240&gt;=5,$U240&lt;=7),LOOKUP($A$3,Models!$D$7:$D$9,Models!$H$60:$H$62), IF($U240 &gt; 7,LOOKUP($A$3,Models!$D$7:$D$9,Models!$I$60:$I$62), 0)))), 0)</f>
        <v>0</v>
      </c>
    </row>
    <row r="241" spans="16:34">
      <c r="P241" s="6" t="e">
        <f ca="1">IF(LOOKUP(Beds!A274, Models!$A$4:$A$105, Models!$B$4:$B$105) = "QUEBEC 2", " ", IF(LOOKUP(Beds!A274, Models!$A$4:$A$105, Models!$B$4:$B$105) = "QUEBEC", " ", IF(Beds!B274 = 0, 0, YEAR(NOW())-IF(VALUE(LEFT(Beds!B274,2))&gt;80,CONCATENATE(19,LEFT(Beds!B274,2)),CONCATENATE(20,LEFT(Beds!B274,2))))))</f>
        <v>#N/A</v>
      </c>
      <c r="S241" s="7" t="str">
        <f>LEFT(Beds!A272,4)</f>
        <v/>
      </c>
      <c r="T241" t="str">
        <f>IF(S241 = "", " ", LOOKUP(S241,Models!$A$4:$A$99,Models!$B$4:$B$99))</f>
        <v xml:space="preserve"> </v>
      </c>
      <c r="U241" t="str">
        <f>Beds!C272</f>
        <v/>
      </c>
      <c r="W241">
        <f t="shared" si="3"/>
        <v>0</v>
      </c>
      <c r="X241" s="14">
        <f>IF($T241=Models!$E$6,IF($U241&lt;1,LOOKUP($A$3,Models!$D$7:$D$9,Models!$F$7:$F$9),IF(AND($U241&gt;=1,$U241&lt;=3),LOOKUP($A$3,Models!$D$7:$D$9,Models!$G$7:$G$9),IF(AND($U241&gt;=4,$U241&lt;=6),LOOKUP($A$3,Models!$D$7:$D$9,Models!$H$7:$H$9), IF(AND($U241&gt;=7,$U241&lt;=10),LOOKUP($A$3,Models!$D$7:$D$9,Models!$I$7:$I$9), IF($U241 &gt; 10,LOOKUP($A$3,Models!$D$7:$D$9,Models!$J$7:$J$9), 0))))), 0)</f>
        <v>0</v>
      </c>
      <c r="Y241" s="14">
        <f>IF($T241=Models!$E$11,IF($U241&lt;1,LOOKUP($A$3,Models!$D$7:$D$9,Models!$F$12:$F$14),IF(AND($U241&gt;=1,$U241&lt;=3),LOOKUP($A$3,Models!$D$7:$D$9,Models!$G$12:$G$14),IF(AND($U241&gt;=4,$U241&lt;=6),LOOKUP($A$3,Models!$D$7:$D$9,Models!$H$12:$H$14), IF(AND($U241&gt;=7,$U241&lt;=10),LOOKUP($A$3,Models!$D$7:$D$9,Models!$I$12:$I$14), IF($U241 &gt; 10,LOOKUP($A$3,Models!$D$7:$D$9,Models!$J$12:$J$14), 0))))), 0)</f>
        <v>0</v>
      </c>
      <c r="Z241" s="14">
        <f>IF($T241=Models!$E$16,IF($U241&lt;1,LOOKUP($A$3,Models!$D$7:$D$9,Models!$F$17:$F$19),IF(AND($U241&gt;=1,$U241&lt;=3),LOOKUP($A$3,Models!$D$7:$D$9,Models!$G$17:$G$19),IF(AND($U241&gt;=4,$U241&lt;=6),LOOKUP($A$3,Models!$D$7:$D$9,Models!$H$17:$H$19), IF(AND($U241&gt;=7,$U241&lt;=10),LOOKUP($A$3,Models!$D$7:$D$9,Models!$I$17:$I$19), IF($U241 &gt; 10,LOOKUP($A$3,Models!$D$7:$D$9,Models!$J$17:$J$19), 0))))), 0)</f>
        <v>0</v>
      </c>
      <c r="AA241" s="14">
        <f>IF($T241=Models!$E$21,IF($U241&lt;1,LOOKUP($A$3,Models!$D$7:$D$9,Models!$F$22:$F$24),IF(AND($U241&gt;=1,$U241&lt;=3),LOOKUP($A$3,Models!$D$7:$D$9,Models!$G$22:$G$24),IF(AND($U241&gt;=4,$U241&lt;=6),LOOKUP($A$3,Models!$D$7:$D$9,Models!$H$22:$H$24), IF(AND($U241&gt;=7,$U241&lt;=10),LOOKUP($A$3,Models!$D$7:$D$9,Models!$I$22:$I$24), IF($U241 &gt; 10,LOOKUP($A$3,Models!$D$7:$D$9,Models!$J$22:$J$24), 0))))), 0)</f>
        <v>0</v>
      </c>
      <c r="AB241" s="14">
        <f>IF($T241=Models!$E$26,IF($U241&lt;1,LOOKUP($A$3,Models!$D$7:$D$9,Models!$F$27:$F$29),IF(AND($U241&gt;=1,$U241&lt;=3),LOOKUP($A$3,Models!$D$7:$D$9,Models!$G$27:$G$29),IF(AND($U241&gt;=4,$U241&lt;=6),LOOKUP($A$3,Models!$D$7:$D$9,Models!$H$27:$H$29), IF(AND($U241&gt;=7,$U241&lt;=10),LOOKUP($A$3,Models!$D$7:$D$9,Models!$I$27:$I$29), IF($U241 &gt; 10,LOOKUP($A$3,Models!$D$7:$D$9,Models!$J$27:$J$29), 0))))), 0)</f>
        <v>0</v>
      </c>
      <c r="AC241" s="14">
        <f>IF($T241=Models!$E$31,IF($U241&lt;1,LOOKUP($A$3,Models!$D$7:$D$9,Models!$F$32:$F$34),IF(AND($U241&gt;=1,$U241&lt;=3),LOOKUP($A$3,Models!$D$7:$D$9,Models!$G$32:$G$34),IF(AND($U241&gt;=4,$U241&lt;=6),LOOKUP($A$3,Models!$D$7:$D$9,Models!$H$32:$H$34), IF(AND($U241&gt;=7,$U241&lt;=10),LOOKUP($A$3,Models!$D$7:$D$9,Models!$I$32:$I$34), IF($U241 &gt; 10,LOOKUP($A$3,Models!$D$7:$D$9,Models!$J$32:$J$34), 0))))), 0)</f>
        <v>0</v>
      </c>
      <c r="AD241" s="14">
        <f>IF($T241=Models!$E$39,IF($U241&lt;1,LOOKUP($A$3,Models!$D$7:$D$9,Models!$F$40:$F$42),IF(AND($U241&gt;=1,$U241&lt;=4),LOOKUP($A$3,Models!$D$7:$D$9,Models!$G$40:$G$42),IF(AND($U241&gt;=5,$U241&lt;=7),LOOKUP($A$3,Models!$D$7:$D$9,Models!$H$40:$H$42), IF($U241 &gt; 7,LOOKUP($A$3,Models!$D$7:$D$9,Models!$I$40:$I$42), 0)))), 0)</f>
        <v>0</v>
      </c>
      <c r="AE241" s="14">
        <f>IF($T241=Models!$E$44,IF($U241&lt;1,LOOKUP($A$3,Models!$D$7:$D$9,Models!$F$45:$F$47),IF(AND($U241&gt;=1,$U241&lt;=4),LOOKUP($A$3,Models!$D$7:$D$9,Models!$G$45:$G$47),IF(AND($U241&gt;=5,$U241&lt;=7),LOOKUP($A$3,Models!$D$7:$D$9,Models!$H$45:$H$47), IF($U241 &gt; 7,LOOKUP($A$3,Models!$D$7:$D$9,Models!$I$45:$I$47), 0)))), 0)</f>
        <v>0</v>
      </c>
      <c r="AF241" s="14">
        <f>IF($T241=Models!$E$49,IF($U241&lt;1,LOOKUP($A$3,Models!$D$7:$D$9,Models!$F$50:$F$52),IF(AND($U241&gt;=1,$U241&lt;=4),LOOKUP($A$3,Models!$D$7:$D$9,Models!$G$50:$G$52),IF(AND($U241&gt;=5,$U241&lt;=7),LOOKUP($A$3,Models!$D$7:$D$9,Models!$H$50:$H$52), IF($U241 &gt; 7,LOOKUP($A$3,Models!$D$7:$D$9,Models!$I$50:$I$52), 0)))), 0)</f>
        <v>0</v>
      </c>
      <c r="AG241" s="14">
        <f>IF($T241=Models!$E$54,IF($U241&lt;1,LOOKUP($A$3,Models!$D$7:$D$9,Models!$F$55:$F$57),IF(AND($U241&gt;=1,$U241&lt;=4),LOOKUP($A$3,Models!$D$7:$D$9,Models!$G$55:$G$57),IF(AND($U241&gt;=5,$U241&lt;=7),LOOKUP($A$3,Models!$D$7:$D$9,Models!$H$55:$H$57), IF($U241 &gt; 7,LOOKUP($A$3,Models!$D$7:$D$9,Models!$I$55:$I$57), 0)))), 0)</f>
        <v>0</v>
      </c>
      <c r="AH241" s="14">
        <f>IF($T241=Models!$E$59,IF($U241&lt;1,LOOKUP($A$3,Models!$D$7:$D$9,Models!$F$60:$F$62),IF(AND($U241&gt;=1,$U241&lt;=4),LOOKUP($A$3,Models!$D$7:$D$9,Models!$G$60:$G$62),IF(AND($U241&gt;=5,$U241&lt;=7),LOOKUP($A$3,Models!$D$7:$D$9,Models!$H$60:$H$62), IF($U241 &gt; 7,LOOKUP($A$3,Models!$D$7:$D$9,Models!$I$60:$I$62), 0)))), 0)</f>
        <v>0</v>
      </c>
    </row>
    <row r="242" spans="16:34">
      <c r="P242" s="6" t="e">
        <f ca="1">IF(LOOKUP(Beds!A275, Models!$A$4:$A$105, Models!$B$4:$B$105) = "QUEBEC 2", " ", IF(LOOKUP(Beds!A275, Models!$A$4:$A$105, Models!$B$4:$B$105) = "QUEBEC", " ", IF(Beds!B275 = 0, 0, YEAR(NOW())-IF(VALUE(LEFT(Beds!B275,2))&gt;80,CONCATENATE(19,LEFT(Beds!B275,2)),CONCATENATE(20,LEFT(Beds!B275,2))))))</f>
        <v>#N/A</v>
      </c>
      <c r="S242" s="7" t="str">
        <f>LEFT(Beds!A273,4)</f>
        <v/>
      </c>
      <c r="T242" t="str">
        <f>IF(S242 = "", " ", LOOKUP(S242,Models!$A$4:$A$99,Models!$B$4:$B$99))</f>
        <v xml:space="preserve"> </v>
      </c>
      <c r="U242" t="str">
        <f>Beds!C273</f>
        <v/>
      </c>
      <c r="W242">
        <f t="shared" si="3"/>
        <v>0</v>
      </c>
      <c r="X242" s="14">
        <f>IF($T242=Models!$E$6,IF($U242&lt;1,LOOKUP($A$3,Models!$D$7:$D$9,Models!$F$7:$F$9),IF(AND($U242&gt;=1,$U242&lt;=3),LOOKUP($A$3,Models!$D$7:$D$9,Models!$G$7:$G$9),IF(AND($U242&gt;=4,$U242&lt;=6),LOOKUP($A$3,Models!$D$7:$D$9,Models!$H$7:$H$9), IF(AND($U242&gt;=7,$U242&lt;=10),LOOKUP($A$3,Models!$D$7:$D$9,Models!$I$7:$I$9), IF($U242 &gt; 10,LOOKUP($A$3,Models!$D$7:$D$9,Models!$J$7:$J$9), 0))))), 0)</f>
        <v>0</v>
      </c>
      <c r="Y242" s="14">
        <f>IF($T242=Models!$E$11,IF($U242&lt;1,LOOKUP($A$3,Models!$D$7:$D$9,Models!$F$12:$F$14),IF(AND($U242&gt;=1,$U242&lt;=3),LOOKUP($A$3,Models!$D$7:$D$9,Models!$G$12:$G$14),IF(AND($U242&gt;=4,$U242&lt;=6),LOOKUP($A$3,Models!$D$7:$D$9,Models!$H$12:$H$14), IF(AND($U242&gt;=7,$U242&lt;=10),LOOKUP($A$3,Models!$D$7:$D$9,Models!$I$12:$I$14), IF($U242 &gt; 10,LOOKUP($A$3,Models!$D$7:$D$9,Models!$J$12:$J$14), 0))))), 0)</f>
        <v>0</v>
      </c>
      <c r="Z242" s="14">
        <f>IF($T242=Models!$E$16,IF($U242&lt;1,LOOKUP($A$3,Models!$D$7:$D$9,Models!$F$17:$F$19),IF(AND($U242&gt;=1,$U242&lt;=3),LOOKUP($A$3,Models!$D$7:$D$9,Models!$G$17:$G$19),IF(AND($U242&gt;=4,$U242&lt;=6),LOOKUP($A$3,Models!$D$7:$D$9,Models!$H$17:$H$19), IF(AND($U242&gt;=7,$U242&lt;=10),LOOKUP($A$3,Models!$D$7:$D$9,Models!$I$17:$I$19), IF($U242 &gt; 10,LOOKUP($A$3,Models!$D$7:$D$9,Models!$J$17:$J$19), 0))))), 0)</f>
        <v>0</v>
      </c>
      <c r="AA242" s="14">
        <f>IF($T242=Models!$E$21,IF($U242&lt;1,LOOKUP($A$3,Models!$D$7:$D$9,Models!$F$22:$F$24),IF(AND($U242&gt;=1,$U242&lt;=3),LOOKUP($A$3,Models!$D$7:$D$9,Models!$G$22:$G$24),IF(AND($U242&gt;=4,$U242&lt;=6),LOOKUP($A$3,Models!$D$7:$D$9,Models!$H$22:$H$24), IF(AND($U242&gt;=7,$U242&lt;=10),LOOKUP($A$3,Models!$D$7:$D$9,Models!$I$22:$I$24), IF($U242 &gt; 10,LOOKUP($A$3,Models!$D$7:$D$9,Models!$J$22:$J$24), 0))))), 0)</f>
        <v>0</v>
      </c>
      <c r="AB242" s="14">
        <f>IF($T242=Models!$E$26,IF($U242&lt;1,LOOKUP($A$3,Models!$D$7:$D$9,Models!$F$27:$F$29),IF(AND($U242&gt;=1,$U242&lt;=3),LOOKUP($A$3,Models!$D$7:$D$9,Models!$G$27:$G$29),IF(AND($U242&gt;=4,$U242&lt;=6),LOOKUP($A$3,Models!$D$7:$D$9,Models!$H$27:$H$29), IF(AND($U242&gt;=7,$U242&lt;=10),LOOKUP($A$3,Models!$D$7:$D$9,Models!$I$27:$I$29), IF($U242 &gt; 10,LOOKUP($A$3,Models!$D$7:$D$9,Models!$J$27:$J$29), 0))))), 0)</f>
        <v>0</v>
      </c>
      <c r="AC242" s="14">
        <f>IF($T242=Models!$E$31,IF($U242&lt;1,LOOKUP($A$3,Models!$D$7:$D$9,Models!$F$32:$F$34),IF(AND($U242&gt;=1,$U242&lt;=3),LOOKUP($A$3,Models!$D$7:$D$9,Models!$G$32:$G$34),IF(AND($U242&gt;=4,$U242&lt;=6),LOOKUP($A$3,Models!$D$7:$D$9,Models!$H$32:$H$34), IF(AND($U242&gt;=7,$U242&lt;=10),LOOKUP($A$3,Models!$D$7:$D$9,Models!$I$32:$I$34), IF($U242 &gt; 10,LOOKUP($A$3,Models!$D$7:$D$9,Models!$J$32:$J$34), 0))))), 0)</f>
        <v>0</v>
      </c>
      <c r="AD242" s="14">
        <f>IF($T242=Models!$E$39,IF($U242&lt;1,LOOKUP($A$3,Models!$D$7:$D$9,Models!$F$40:$F$42),IF(AND($U242&gt;=1,$U242&lt;=4),LOOKUP($A$3,Models!$D$7:$D$9,Models!$G$40:$G$42),IF(AND($U242&gt;=5,$U242&lt;=7),LOOKUP($A$3,Models!$D$7:$D$9,Models!$H$40:$H$42), IF($U242 &gt; 7,LOOKUP($A$3,Models!$D$7:$D$9,Models!$I$40:$I$42), 0)))), 0)</f>
        <v>0</v>
      </c>
      <c r="AE242" s="14">
        <f>IF($T242=Models!$E$44,IF($U242&lt;1,LOOKUP($A$3,Models!$D$7:$D$9,Models!$F$45:$F$47),IF(AND($U242&gt;=1,$U242&lt;=4),LOOKUP($A$3,Models!$D$7:$D$9,Models!$G$45:$G$47),IF(AND($U242&gt;=5,$U242&lt;=7),LOOKUP($A$3,Models!$D$7:$D$9,Models!$H$45:$H$47), IF($U242 &gt; 7,LOOKUP($A$3,Models!$D$7:$D$9,Models!$I$45:$I$47), 0)))), 0)</f>
        <v>0</v>
      </c>
      <c r="AF242" s="14">
        <f>IF($T242=Models!$E$49,IF($U242&lt;1,LOOKUP($A$3,Models!$D$7:$D$9,Models!$F$50:$F$52),IF(AND($U242&gt;=1,$U242&lt;=4),LOOKUP($A$3,Models!$D$7:$D$9,Models!$G$50:$G$52),IF(AND($U242&gt;=5,$U242&lt;=7),LOOKUP($A$3,Models!$D$7:$D$9,Models!$H$50:$H$52), IF($U242 &gt; 7,LOOKUP($A$3,Models!$D$7:$D$9,Models!$I$50:$I$52), 0)))), 0)</f>
        <v>0</v>
      </c>
      <c r="AG242" s="14">
        <f>IF($T242=Models!$E$54,IF($U242&lt;1,LOOKUP($A$3,Models!$D$7:$D$9,Models!$F$55:$F$57),IF(AND($U242&gt;=1,$U242&lt;=4),LOOKUP($A$3,Models!$D$7:$D$9,Models!$G$55:$G$57),IF(AND($U242&gt;=5,$U242&lt;=7),LOOKUP($A$3,Models!$D$7:$D$9,Models!$H$55:$H$57), IF($U242 &gt; 7,LOOKUP($A$3,Models!$D$7:$D$9,Models!$I$55:$I$57), 0)))), 0)</f>
        <v>0</v>
      </c>
      <c r="AH242" s="14">
        <f>IF($T242=Models!$E$59,IF($U242&lt;1,LOOKUP($A$3,Models!$D$7:$D$9,Models!$F$60:$F$62),IF(AND($U242&gt;=1,$U242&lt;=4),LOOKUP($A$3,Models!$D$7:$D$9,Models!$G$60:$G$62),IF(AND($U242&gt;=5,$U242&lt;=7),LOOKUP($A$3,Models!$D$7:$D$9,Models!$H$60:$H$62), IF($U242 &gt; 7,LOOKUP($A$3,Models!$D$7:$D$9,Models!$I$60:$I$62), 0)))), 0)</f>
        <v>0</v>
      </c>
    </row>
    <row r="243" spans="16:34">
      <c r="P243" s="6" t="e">
        <f ca="1">IF(LOOKUP(Beds!A276, Models!$A$4:$A$105, Models!$B$4:$B$105) = "QUEBEC 2", " ", IF(LOOKUP(Beds!A276, Models!$A$4:$A$105, Models!$B$4:$B$105) = "QUEBEC", " ", IF(Beds!B276 = 0, 0, YEAR(NOW())-IF(VALUE(LEFT(Beds!B276,2))&gt;80,CONCATENATE(19,LEFT(Beds!B276,2)),CONCATENATE(20,LEFT(Beds!B276,2))))))</f>
        <v>#N/A</v>
      </c>
      <c r="S243" s="7" t="str">
        <f>LEFT(Beds!A274,4)</f>
        <v/>
      </c>
      <c r="T243" t="str">
        <f>IF(S243 = "", " ", LOOKUP(S243,Models!$A$4:$A$99,Models!$B$4:$B$99))</f>
        <v xml:space="preserve"> </v>
      </c>
      <c r="U243" t="str">
        <f>Beds!C274</f>
        <v/>
      </c>
      <c r="W243">
        <f t="shared" si="3"/>
        <v>0</v>
      </c>
      <c r="X243" s="14">
        <f>IF($T243=Models!$E$6,IF($U243&lt;1,LOOKUP($A$3,Models!$D$7:$D$9,Models!$F$7:$F$9),IF(AND($U243&gt;=1,$U243&lt;=3),LOOKUP($A$3,Models!$D$7:$D$9,Models!$G$7:$G$9),IF(AND($U243&gt;=4,$U243&lt;=6),LOOKUP($A$3,Models!$D$7:$D$9,Models!$H$7:$H$9), IF(AND($U243&gt;=7,$U243&lt;=10),LOOKUP($A$3,Models!$D$7:$D$9,Models!$I$7:$I$9), IF($U243 &gt; 10,LOOKUP($A$3,Models!$D$7:$D$9,Models!$J$7:$J$9), 0))))), 0)</f>
        <v>0</v>
      </c>
      <c r="Y243" s="14">
        <f>IF($T243=Models!$E$11,IF($U243&lt;1,LOOKUP($A$3,Models!$D$7:$D$9,Models!$F$12:$F$14),IF(AND($U243&gt;=1,$U243&lt;=3),LOOKUP($A$3,Models!$D$7:$D$9,Models!$G$12:$G$14),IF(AND($U243&gt;=4,$U243&lt;=6),LOOKUP($A$3,Models!$D$7:$D$9,Models!$H$12:$H$14), IF(AND($U243&gt;=7,$U243&lt;=10),LOOKUP($A$3,Models!$D$7:$D$9,Models!$I$12:$I$14), IF($U243 &gt; 10,LOOKUP($A$3,Models!$D$7:$D$9,Models!$J$12:$J$14), 0))))), 0)</f>
        <v>0</v>
      </c>
      <c r="Z243" s="14">
        <f>IF($T243=Models!$E$16,IF($U243&lt;1,LOOKUP($A$3,Models!$D$7:$D$9,Models!$F$17:$F$19),IF(AND($U243&gt;=1,$U243&lt;=3),LOOKUP($A$3,Models!$D$7:$D$9,Models!$G$17:$G$19),IF(AND($U243&gt;=4,$U243&lt;=6),LOOKUP($A$3,Models!$D$7:$D$9,Models!$H$17:$H$19), IF(AND($U243&gt;=7,$U243&lt;=10),LOOKUP($A$3,Models!$D$7:$D$9,Models!$I$17:$I$19), IF($U243 &gt; 10,LOOKUP($A$3,Models!$D$7:$D$9,Models!$J$17:$J$19), 0))))), 0)</f>
        <v>0</v>
      </c>
      <c r="AA243" s="14">
        <f>IF($T243=Models!$E$21,IF($U243&lt;1,LOOKUP($A$3,Models!$D$7:$D$9,Models!$F$22:$F$24),IF(AND($U243&gt;=1,$U243&lt;=3),LOOKUP($A$3,Models!$D$7:$D$9,Models!$G$22:$G$24),IF(AND($U243&gt;=4,$U243&lt;=6),LOOKUP($A$3,Models!$D$7:$D$9,Models!$H$22:$H$24), IF(AND($U243&gt;=7,$U243&lt;=10),LOOKUP($A$3,Models!$D$7:$D$9,Models!$I$22:$I$24), IF($U243 &gt; 10,LOOKUP($A$3,Models!$D$7:$D$9,Models!$J$22:$J$24), 0))))), 0)</f>
        <v>0</v>
      </c>
      <c r="AB243" s="14">
        <f>IF($T243=Models!$E$26,IF($U243&lt;1,LOOKUP($A$3,Models!$D$7:$D$9,Models!$F$27:$F$29),IF(AND($U243&gt;=1,$U243&lt;=3),LOOKUP($A$3,Models!$D$7:$D$9,Models!$G$27:$G$29),IF(AND($U243&gt;=4,$U243&lt;=6),LOOKUP($A$3,Models!$D$7:$D$9,Models!$H$27:$H$29), IF(AND($U243&gt;=7,$U243&lt;=10),LOOKUP($A$3,Models!$D$7:$D$9,Models!$I$27:$I$29), IF($U243 &gt; 10,LOOKUP($A$3,Models!$D$7:$D$9,Models!$J$27:$J$29), 0))))), 0)</f>
        <v>0</v>
      </c>
      <c r="AC243" s="14">
        <f>IF($T243=Models!$E$31,IF($U243&lt;1,LOOKUP($A$3,Models!$D$7:$D$9,Models!$F$32:$F$34),IF(AND($U243&gt;=1,$U243&lt;=3),LOOKUP($A$3,Models!$D$7:$D$9,Models!$G$32:$G$34),IF(AND($U243&gt;=4,$U243&lt;=6),LOOKUP($A$3,Models!$D$7:$D$9,Models!$H$32:$H$34), IF(AND($U243&gt;=7,$U243&lt;=10),LOOKUP($A$3,Models!$D$7:$D$9,Models!$I$32:$I$34), IF($U243 &gt; 10,LOOKUP($A$3,Models!$D$7:$D$9,Models!$J$32:$J$34), 0))))), 0)</f>
        <v>0</v>
      </c>
      <c r="AD243" s="14">
        <f>IF($T243=Models!$E$39,IF($U243&lt;1,LOOKUP($A$3,Models!$D$7:$D$9,Models!$F$40:$F$42),IF(AND($U243&gt;=1,$U243&lt;=4),LOOKUP($A$3,Models!$D$7:$D$9,Models!$G$40:$G$42),IF(AND($U243&gt;=5,$U243&lt;=7),LOOKUP($A$3,Models!$D$7:$D$9,Models!$H$40:$H$42), IF($U243 &gt; 7,LOOKUP($A$3,Models!$D$7:$D$9,Models!$I$40:$I$42), 0)))), 0)</f>
        <v>0</v>
      </c>
      <c r="AE243" s="14">
        <f>IF($T243=Models!$E$44,IF($U243&lt;1,LOOKUP($A$3,Models!$D$7:$D$9,Models!$F$45:$F$47),IF(AND($U243&gt;=1,$U243&lt;=4),LOOKUP($A$3,Models!$D$7:$D$9,Models!$G$45:$G$47),IF(AND($U243&gt;=5,$U243&lt;=7),LOOKUP($A$3,Models!$D$7:$D$9,Models!$H$45:$H$47), IF($U243 &gt; 7,LOOKUP($A$3,Models!$D$7:$D$9,Models!$I$45:$I$47), 0)))), 0)</f>
        <v>0</v>
      </c>
      <c r="AF243" s="14">
        <f>IF($T243=Models!$E$49,IF($U243&lt;1,LOOKUP($A$3,Models!$D$7:$D$9,Models!$F$50:$F$52),IF(AND($U243&gt;=1,$U243&lt;=4),LOOKUP($A$3,Models!$D$7:$D$9,Models!$G$50:$G$52),IF(AND($U243&gt;=5,$U243&lt;=7),LOOKUP($A$3,Models!$D$7:$D$9,Models!$H$50:$H$52), IF($U243 &gt; 7,LOOKUP($A$3,Models!$D$7:$D$9,Models!$I$50:$I$52), 0)))), 0)</f>
        <v>0</v>
      </c>
      <c r="AG243" s="14">
        <f>IF($T243=Models!$E$54,IF($U243&lt;1,LOOKUP($A$3,Models!$D$7:$D$9,Models!$F$55:$F$57),IF(AND($U243&gt;=1,$U243&lt;=4),LOOKUP($A$3,Models!$D$7:$D$9,Models!$G$55:$G$57),IF(AND($U243&gt;=5,$U243&lt;=7),LOOKUP($A$3,Models!$D$7:$D$9,Models!$H$55:$H$57), IF($U243 &gt; 7,LOOKUP($A$3,Models!$D$7:$D$9,Models!$I$55:$I$57), 0)))), 0)</f>
        <v>0</v>
      </c>
      <c r="AH243" s="14">
        <f>IF($T243=Models!$E$59,IF($U243&lt;1,LOOKUP($A$3,Models!$D$7:$D$9,Models!$F$60:$F$62),IF(AND($U243&gt;=1,$U243&lt;=4),LOOKUP($A$3,Models!$D$7:$D$9,Models!$G$60:$G$62),IF(AND($U243&gt;=5,$U243&lt;=7),LOOKUP($A$3,Models!$D$7:$D$9,Models!$H$60:$H$62), IF($U243 &gt; 7,LOOKUP($A$3,Models!$D$7:$D$9,Models!$I$60:$I$62), 0)))), 0)</f>
        <v>0</v>
      </c>
    </row>
    <row r="244" spans="16:34">
      <c r="P244" s="6" t="e">
        <f ca="1">IF(LOOKUP(Beds!A277, Models!$A$4:$A$105, Models!$B$4:$B$105) = "QUEBEC 2", " ", IF(LOOKUP(Beds!A277, Models!$A$4:$A$105, Models!$B$4:$B$105) = "QUEBEC", " ", IF(Beds!B277 = 0, 0, YEAR(NOW())-IF(VALUE(LEFT(Beds!B277,2))&gt;80,CONCATENATE(19,LEFT(Beds!B277,2)),CONCATENATE(20,LEFT(Beds!B277,2))))))</f>
        <v>#N/A</v>
      </c>
      <c r="S244" s="7" t="str">
        <f>LEFT(Beds!A275,4)</f>
        <v/>
      </c>
      <c r="T244" t="str">
        <f>IF(S244 = "", " ", LOOKUP(S244,Models!$A$4:$A$99,Models!$B$4:$B$99))</f>
        <v xml:space="preserve"> </v>
      </c>
      <c r="U244" t="str">
        <f>Beds!C275</f>
        <v/>
      </c>
      <c r="W244">
        <f t="shared" si="3"/>
        <v>0</v>
      </c>
      <c r="X244" s="14">
        <f>IF($T244=Models!$E$6,IF($U244&lt;1,LOOKUP($A$3,Models!$D$7:$D$9,Models!$F$7:$F$9),IF(AND($U244&gt;=1,$U244&lt;=3),LOOKUP($A$3,Models!$D$7:$D$9,Models!$G$7:$G$9),IF(AND($U244&gt;=4,$U244&lt;=6),LOOKUP($A$3,Models!$D$7:$D$9,Models!$H$7:$H$9), IF(AND($U244&gt;=7,$U244&lt;=10),LOOKUP($A$3,Models!$D$7:$D$9,Models!$I$7:$I$9), IF($U244 &gt; 10,LOOKUP($A$3,Models!$D$7:$D$9,Models!$J$7:$J$9), 0))))), 0)</f>
        <v>0</v>
      </c>
      <c r="Y244" s="14">
        <f>IF($T244=Models!$E$11,IF($U244&lt;1,LOOKUP($A$3,Models!$D$7:$D$9,Models!$F$12:$F$14),IF(AND($U244&gt;=1,$U244&lt;=3),LOOKUP($A$3,Models!$D$7:$D$9,Models!$G$12:$G$14),IF(AND($U244&gt;=4,$U244&lt;=6),LOOKUP($A$3,Models!$D$7:$D$9,Models!$H$12:$H$14), IF(AND($U244&gt;=7,$U244&lt;=10),LOOKUP($A$3,Models!$D$7:$D$9,Models!$I$12:$I$14), IF($U244 &gt; 10,LOOKUP($A$3,Models!$D$7:$D$9,Models!$J$12:$J$14), 0))))), 0)</f>
        <v>0</v>
      </c>
      <c r="Z244" s="14">
        <f>IF($T244=Models!$E$16,IF($U244&lt;1,LOOKUP($A$3,Models!$D$7:$D$9,Models!$F$17:$F$19),IF(AND($U244&gt;=1,$U244&lt;=3),LOOKUP($A$3,Models!$D$7:$D$9,Models!$G$17:$G$19),IF(AND($U244&gt;=4,$U244&lt;=6),LOOKUP($A$3,Models!$D$7:$D$9,Models!$H$17:$H$19), IF(AND($U244&gt;=7,$U244&lt;=10),LOOKUP($A$3,Models!$D$7:$D$9,Models!$I$17:$I$19), IF($U244 &gt; 10,LOOKUP($A$3,Models!$D$7:$D$9,Models!$J$17:$J$19), 0))))), 0)</f>
        <v>0</v>
      </c>
      <c r="AA244" s="14">
        <f>IF($T244=Models!$E$21,IF($U244&lt;1,LOOKUP($A$3,Models!$D$7:$D$9,Models!$F$22:$F$24),IF(AND($U244&gt;=1,$U244&lt;=3),LOOKUP($A$3,Models!$D$7:$D$9,Models!$G$22:$G$24),IF(AND($U244&gt;=4,$U244&lt;=6),LOOKUP($A$3,Models!$D$7:$D$9,Models!$H$22:$H$24), IF(AND($U244&gt;=7,$U244&lt;=10),LOOKUP($A$3,Models!$D$7:$D$9,Models!$I$22:$I$24), IF($U244 &gt; 10,LOOKUP($A$3,Models!$D$7:$D$9,Models!$J$22:$J$24), 0))))), 0)</f>
        <v>0</v>
      </c>
      <c r="AB244" s="14">
        <f>IF($T244=Models!$E$26,IF($U244&lt;1,LOOKUP($A$3,Models!$D$7:$D$9,Models!$F$27:$F$29),IF(AND($U244&gt;=1,$U244&lt;=3),LOOKUP($A$3,Models!$D$7:$D$9,Models!$G$27:$G$29),IF(AND($U244&gt;=4,$U244&lt;=6),LOOKUP($A$3,Models!$D$7:$D$9,Models!$H$27:$H$29), IF(AND($U244&gt;=7,$U244&lt;=10),LOOKUP($A$3,Models!$D$7:$D$9,Models!$I$27:$I$29), IF($U244 &gt; 10,LOOKUP($A$3,Models!$D$7:$D$9,Models!$J$27:$J$29), 0))))), 0)</f>
        <v>0</v>
      </c>
      <c r="AC244" s="14">
        <f>IF($T244=Models!$E$31,IF($U244&lt;1,LOOKUP($A$3,Models!$D$7:$D$9,Models!$F$32:$F$34),IF(AND($U244&gt;=1,$U244&lt;=3),LOOKUP($A$3,Models!$D$7:$D$9,Models!$G$32:$G$34),IF(AND($U244&gt;=4,$U244&lt;=6),LOOKUP($A$3,Models!$D$7:$D$9,Models!$H$32:$H$34), IF(AND($U244&gt;=7,$U244&lt;=10),LOOKUP($A$3,Models!$D$7:$D$9,Models!$I$32:$I$34), IF($U244 &gt; 10,LOOKUP($A$3,Models!$D$7:$D$9,Models!$J$32:$J$34), 0))))), 0)</f>
        <v>0</v>
      </c>
      <c r="AD244" s="14">
        <f>IF($T244=Models!$E$39,IF($U244&lt;1,LOOKUP($A$3,Models!$D$7:$D$9,Models!$F$40:$F$42),IF(AND($U244&gt;=1,$U244&lt;=4),LOOKUP($A$3,Models!$D$7:$D$9,Models!$G$40:$G$42),IF(AND($U244&gt;=5,$U244&lt;=7),LOOKUP($A$3,Models!$D$7:$D$9,Models!$H$40:$H$42), IF($U244 &gt; 7,LOOKUP($A$3,Models!$D$7:$D$9,Models!$I$40:$I$42), 0)))), 0)</f>
        <v>0</v>
      </c>
      <c r="AE244" s="14">
        <f>IF($T244=Models!$E$44,IF($U244&lt;1,LOOKUP($A$3,Models!$D$7:$D$9,Models!$F$45:$F$47),IF(AND($U244&gt;=1,$U244&lt;=4),LOOKUP($A$3,Models!$D$7:$D$9,Models!$G$45:$G$47),IF(AND($U244&gt;=5,$U244&lt;=7),LOOKUP($A$3,Models!$D$7:$D$9,Models!$H$45:$H$47), IF($U244 &gt; 7,LOOKUP($A$3,Models!$D$7:$D$9,Models!$I$45:$I$47), 0)))), 0)</f>
        <v>0</v>
      </c>
      <c r="AF244" s="14">
        <f>IF($T244=Models!$E$49,IF($U244&lt;1,LOOKUP($A$3,Models!$D$7:$D$9,Models!$F$50:$F$52),IF(AND($U244&gt;=1,$U244&lt;=4),LOOKUP($A$3,Models!$D$7:$D$9,Models!$G$50:$G$52),IF(AND($U244&gt;=5,$U244&lt;=7),LOOKUP($A$3,Models!$D$7:$D$9,Models!$H$50:$H$52), IF($U244 &gt; 7,LOOKUP($A$3,Models!$D$7:$D$9,Models!$I$50:$I$52), 0)))), 0)</f>
        <v>0</v>
      </c>
      <c r="AG244" s="14">
        <f>IF($T244=Models!$E$54,IF($U244&lt;1,LOOKUP($A$3,Models!$D$7:$D$9,Models!$F$55:$F$57),IF(AND($U244&gt;=1,$U244&lt;=4),LOOKUP($A$3,Models!$D$7:$D$9,Models!$G$55:$G$57),IF(AND($U244&gt;=5,$U244&lt;=7),LOOKUP($A$3,Models!$D$7:$D$9,Models!$H$55:$H$57), IF($U244 &gt; 7,LOOKUP($A$3,Models!$D$7:$D$9,Models!$I$55:$I$57), 0)))), 0)</f>
        <v>0</v>
      </c>
      <c r="AH244" s="14">
        <f>IF($T244=Models!$E$59,IF($U244&lt;1,LOOKUP($A$3,Models!$D$7:$D$9,Models!$F$60:$F$62),IF(AND($U244&gt;=1,$U244&lt;=4),LOOKUP($A$3,Models!$D$7:$D$9,Models!$G$60:$G$62),IF(AND($U244&gt;=5,$U244&lt;=7),LOOKUP($A$3,Models!$D$7:$D$9,Models!$H$60:$H$62), IF($U244 &gt; 7,LOOKUP($A$3,Models!$D$7:$D$9,Models!$I$60:$I$62), 0)))), 0)</f>
        <v>0</v>
      </c>
    </row>
    <row r="245" spans="16:34">
      <c r="P245" s="6" t="e">
        <f ca="1">IF(LOOKUP(Beds!A278, Models!$A$4:$A$105, Models!$B$4:$B$105) = "QUEBEC 2", " ", IF(LOOKUP(Beds!A278, Models!$A$4:$A$105, Models!$B$4:$B$105) = "QUEBEC", " ", IF(Beds!B278 = 0, 0, YEAR(NOW())-IF(VALUE(LEFT(Beds!B278,2))&gt;80,CONCATENATE(19,LEFT(Beds!B278,2)),CONCATENATE(20,LEFT(Beds!B278,2))))))</f>
        <v>#N/A</v>
      </c>
      <c r="S245" s="7" t="str">
        <f>LEFT(Beds!A276,4)</f>
        <v/>
      </c>
      <c r="T245" t="str">
        <f>IF(S245 = "", " ", LOOKUP(S245,Models!$A$4:$A$99,Models!$B$4:$B$99))</f>
        <v xml:space="preserve"> </v>
      </c>
      <c r="U245" t="str">
        <f>Beds!C276</f>
        <v/>
      </c>
      <c r="W245">
        <f t="shared" si="3"/>
        <v>0</v>
      </c>
      <c r="X245" s="14">
        <f>IF($T245=Models!$E$6,IF($U245&lt;1,LOOKUP($A$3,Models!$D$7:$D$9,Models!$F$7:$F$9),IF(AND($U245&gt;=1,$U245&lt;=3),LOOKUP($A$3,Models!$D$7:$D$9,Models!$G$7:$G$9),IF(AND($U245&gt;=4,$U245&lt;=6),LOOKUP($A$3,Models!$D$7:$D$9,Models!$H$7:$H$9), IF(AND($U245&gt;=7,$U245&lt;=10),LOOKUP($A$3,Models!$D$7:$D$9,Models!$I$7:$I$9), IF($U245 &gt; 10,LOOKUP($A$3,Models!$D$7:$D$9,Models!$J$7:$J$9), 0))))), 0)</f>
        <v>0</v>
      </c>
      <c r="Y245" s="14">
        <f>IF($T245=Models!$E$11,IF($U245&lt;1,LOOKUP($A$3,Models!$D$7:$D$9,Models!$F$12:$F$14),IF(AND($U245&gt;=1,$U245&lt;=3),LOOKUP($A$3,Models!$D$7:$D$9,Models!$G$12:$G$14),IF(AND($U245&gt;=4,$U245&lt;=6),LOOKUP($A$3,Models!$D$7:$D$9,Models!$H$12:$H$14), IF(AND($U245&gt;=7,$U245&lt;=10),LOOKUP($A$3,Models!$D$7:$D$9,Models!$I$12:$I$14), IF($U245 &gt; 10,LOOKUP($A$3,Models!$D$7:$D$9,Models!$J$12:$J$14), 0))))), 0)</f>
        <v>0</v>
      </c>
      <c r="Z245" s="14">
        <f>IF($T245=Models!$E$16,IF($U245&lt;1,LOOKUP($A$3,Models!$D$7:$D$9,Models!$F$17:$F$19),IF(AND($U245&gt;=1,$U245&lt;=3),LOOKUP($A$3,Models!$D$7:$D$9,Models!$G$17:$G$19),IF(AND($U245&gt;=4,$U245&lt;=6),LOOKUP($A$3,Models!$D$7:$D$9,Models!$H$17:$H$19), IF(AND($U245&gt;=7,$U245&lt;=10),LOOKUP($A$3,Models!$D$7:$D$9,Models!$I$17:$I$19), IF($U245 &gt; 10,LOOKUP($A$3,Models!$D$7:$D$9,Models!$J$17:$J$19), 0))))), 0)</f>
        <v>0</v>
      </c>
      <c r="AA245" s="14">
        <f>IF($T245=Models!$E$21,IF($U245&lt;1,LOOKUP($A$3,Models!$D$7:$D$9,Models!$F$22:$F$24),IF(AND($U245&gt;=1,$U245&lt;=3),LOOKUP($A$3,Models!$D$7:$D$9,Models!$G$22:$G$24),IF(AND($U245&gt;=4,$U245&lt;=6),LOOKUP($A$3,Models!$D$7:$D$9,Models!$H$22:$H$24), IF(AND($U245&gt;=7,$U245&lt;=10),LOOKUP($A$3,Models!$D$7:$D$9,Models!$I$22:$I$24), IF($U245 &gt; 10,LOOKUP($A$3,Models!$D$7:$D$9,Models!$J$22:$J$24), 0))))), 0)</f>
        <v>0</v>
      </c>
      <c r="AB245" s="14">
        <f>IF($T245=Models!$E$26,IF($U245&lt;1,LOOKUP($A$3,Models!$D$7:$D$9,Models!$F$27:$F$29),IF(AND($U245&gt;=1,$U245&lt;=3),LOOKUP($A$3,Models!$D$7:$D$9,Models!$G$27:$G$29),IF(AND($U245&gt;=4,$U245&lt;=6),LOOKUP($A$3,Models!$D$7:$D$9,Models!$H$27:$H$29), IF(AND($U245&gt;=7,$U245&lt;=10),LOOKUP($A$3,Models!$D$7:$D$9,Models!$I$27:$I$29), IF($U245 &gt; 10,LOOKUP($A$3,Models!$D$7:$D$9,Models!$J$27:$J$29), 0))))), 0)</f>
        <v>0</v>
      </c>
      <c r="AC245" s="14">
        <f>IF($T245=Models!$E$31,IF($U245&lt;1,LOOKUP($A$3,Models!$D$7:$D$9,Models!$F$32:$F$34),IF(AND($U245&gt;=1,$U245&lt;=3),LOOKUP($A$3,Models!$D$7:$D$9,Models!$G$32:$G$34),IF(AND($U245&gt;=4,$U245&lt;=6),LOOKUP($A$3,Models!$D$7:$D$9,Models!$H$32:$H$34), IF(AND($U245&gt;=7,$U245&lt;=10),LOOKUP($A$3,Models!$D$7:$D$9,Models!$I$32:$I$34), IF($U245 &gt; 10,LOOKUP($A$3,Models!$D$7:$D$9,Models!$J$32:$J$34), 0))))), 0)</f>
        <v>0</v>
      </c>
      <c r="AD245" s="14">
        <f>IF($T245=Models!$E$39,IF($U245&lt;1,LOOKUP($A$3,Models!$D$7:$D$9,Models!$F$40:$F$42),IF(AND($U245&gt;=1,$U245&lt;=4),LOOKUP($A$3,Models!$D$7:$D$9,Models!$G$40:$G$42),IF(AND($U245&gt;=5,$U245&lt;=7),LOOKUP($A$3,Models!$D$7:$D$9,Models!$H$40:$H$42), IF($U245 &gt; 7,LOOKUP($A$3,Models!$D$7:$D$9,Models!$I$40:$I$42), 0)))), 0)</f>
        <v>0</v>
      </c>
      <c r="AE245" s="14">
        <f>IF($T245=Models!$E$44,IF($U245&lt;1,LOOKUP($A$3,Models!$D$7:$D$9,Models!$F$45:$F$47),IF(AND($U245&gt;=1,$U245&lt;=4),LOOKUP($A$3,Models!$D$7:$D$9,Models!$G$45:$G$47),IF(AND($U245&gt;=5,$U245&lt;=7),LOOKUP($A$3,Models!$D$7:$D$9,Models!$H$45:$H$47), IF($U245 &gt; 7,LOOKUP($A$3,Models!$D$7:$D$9,Models!$I$45:$I$47), 0)))), 0)</f>
        <v>0</v>
      </c>
      <c r="AF245" s="14">
        <f>IF($T245=Models!$E$49,IF($U245&lt;1,LOOKUP($A$3,Models!$D$7:$D$9,Models!$F$50:$F$52),IF(AND($U245&gt;=1,$U245&lt;=4),LOOKUP($A$3,Models!$D$7:$D$9,Models!$G$50:$G$52),IF(AND($U245&gt;=5,$U245&lt;=7),LOOKUP($A$3,Models!$D$7:$D$9,Models!$H$50:$H$52), IF($U245 &gt; 7,LOOKUP($A$3,Models!$D$7:$D$9,Models!$I$50:$I$52), 0)))), 0)</f>
        <v>0</v>
      </c>
      <c r="AG245" s="14">
        <f>IF($T245=Models!$E$54,IF($U245&lt;1,LOOKUP($A$3,Models!$D$7:$D$9,Models!$F$55:$F$57),IF(AND($U245&gt;=1,$U245&lt;=4),LOOKUP($A$3,Models!$D$7:$D$9,Models!$G$55:$G$57),IF(AND($U245&gt;=5,$U245&lt;=7),LOOKUP($A$3,Models!$D$7:$D$9,Models!$H$55:$H$57), IF($U245 &gt; 7,LOOKUP($A$3,Models!$D$7:$D$9,Models!$I$55:$I$57), 0)))), 0)</f>
        <v>0</v>
      </c>
      <c r="AH245" s="14">
        <f>IF($T245=Models!$E$59,IF($U245&lt;1,LOOKUP($A$3,Models!$D$7:$D$9,Models!$F$60:$F$62),IF(AND($U245&gt;=1,$U245&lt;=4),LOOKUP($A$3,Models!$D$7:$D$9,Models!$G$60:$G$62),IF(AND($U245&gt;=5,$U245&lt;=7),LOOKUP($A$3,Models!$D$7:$D$9,Models!$H$60:$H$62), IF($U245 &gt; 7,LOOKUP($A$3,Models!$D$7:$D$9,Models!$I$60:$I$62), 0)))), 0)</f>
        <v>0</v>
      </c>
    </row>
    <row r="246" spans="16:34">
      <c r="P246" s="6" t="e">
        <f ca="1">IF(LOOKUP(Beds!A279, Models!$A$4:$A$105, Models!$B$4:$B$105) = "QUEBEC 2", " ", IF(LOOKUP(Beds!A279, Models!$A$4:$A$105, Models!$B$4:$B$105) = "QUEBEC", " ", IF(Beds!B279 = 0, 0, YEAR(NOW())-IF(VALUE(LEFT(Beds!B279,2))&gt;80,CONCATENATE(19,LEFT(Beds!B279,2)),CONCATENATE(20,LEFT(Beds!B279,2))))))</f>
        <v>#N/A</v>
      </c>
      <c r="S246" s="7" t="str">
        <f>LEFT(Beds!A277,4)</f>
        <v/>
      </c>
      <c r="T246" t="str">
        <f>IF(S246 = "", " ", LOOKUP(S246,Models!$A$4:$A$99,Models!$B$4:$B$99))</f>
        <v xml:space="preserve"> </v>
      </c>
      <c r="U246" t="str">
        <f>Beds!C277</f>
        <v/>
      </c>
      <c r="W246">
        <f t="shared" si="3"/>
        <v>0</v>
      </c>
      <c r="X246" s="14">
        <f>IF($T246=Models!$E$6,IF($U246&lt;1,LOOKUP($A$3,Models!$D$7:$D$9,Models!$F$7:$F$9),IF(AND($U246&gt;=1,$U246&lt;=3),LOOKUP($A$3,Models!$D$7:$D$9,Models!$G$7:$G$9),IF(AND($U246&gt;=4,$U246&lt;=6),LOOKUP($A$3,Models!$D$7:$D$9,Models!$H$7:$H$9), IF(AND($U246&gt;=7,$U246&lt;=10),LOOKUP($A$3,Models!$D$7:$D$9,Models!$I$7:$I$9), IF($U246 &gt; 10,LOOKUP($A$3,Models!$D$7:$D$9,Models!$J$7:$J$9), 0))))), 0)</f>
        <v>0</v>
      </c>
      <c r="Y246" s="14">
        <f>IF($T246=Models!$E$11,IF($U246&lt;1,LOOKUP($A$3,Models!$D$7:$D$9,Models!$F$12:$F$14),IF(AND($U246&gt;=1,$U246&lt;=3),LOOKUP($A$3,Models!$D$7:$D$9,Models!$G$12:$G$14),IF(AND($U246&gt;=4,$U246&lt;=6),LOOKUP($A$3,Models!$D$7:$D$9,Models!$H$12:$H$14), IF(AND($U246&gt;=7,$U246&lt;=10),LOOKUP($A$3,Models!$D$7:$D$9,Models!$I$12:$I$14), IF($U246 &gt; 10,LOOKUP($A$3,Models!$D$7:$D$9,Models!$J$12:$J$14), 0))))), 0)</f>
        <v>0</v>
      </c>
      <c r="Z246" s="14">
        <f>IF($T246=Models!$E$16,IF($U246&lt;1,LOOKUP($A$3,Models!$D$7:$D$9,Models!$F$17:$F$19),IF(AND($U246&gt;=1,$U246&lt;=3),LOOKUP($A$3,Models!$D$7:$D$9,Models!$G$17:$G$19),IF(AND($U246&gt;=4,$U246&lt;=6),LOOKUP($A$3,Models!$D$7:$D$9,Models!$H$17:$H$19), IF(AND($U246&gt;=7,$U246&lt;=10),LOOKUP($A$3,Models!$D$7:$D$9,Models!$I$17:$I$19), IF($U246 &gt; 10,LOOKUP($A$3,Models!$D$7:$D$9,Models!$J$17:$J$19), 0))))), 0)</f>
        <v>0</v>
      </c>
      <c r="AA246" s="14">
        <f>IF($T246=Models!$E$21,IF($U246&lt;1,LOOKUP($A$3,Models!$D$7:$D$9,Models!$F$22:$F$24),IF(AND($U246&gt;=1,$U246&lt;=3),LOOKUP($A$3,Models!$D$7:$D$9,Models!$G$22:$G$24),IF(AND($U246&gt;=4,$U246&lt;=6),LOOKUP($A$3,Models!$D$7:$D$9,Models!$H$22:$H$24), IF(AND($U246&gt;=7,$U246&lt;=10),LOOKUP($A$3,Models!$D$7:$D$9,Models!$I$22:$I$24), IF($U246 &gt; 10,LOOKUP($A$3,Models!$D$7:$D$9,Models!$J$22:$J$24), 0))))), 0)</f>
        <v>0</v>
      </c>
      <c r="AB246" s="14">
        <f>IF($T246=Models!$E$26,IF($U246&lt;1,LOOKUP($A$3,Models!$D$7:$D$9,Models!$F$27:$F$29),IF(AND($U246&gt;=1,$U246&lt;=3),LOOKUP($A$3,Models!$D$7:$D$9,Models!$G$27:$G$29),IF(AND($U246&gt;=4,$U246&lt;=6),LOOKUP($A$3,Models!$D$7:$D$9,Models!$H$27:$H$29), IF(AND($U246&gt;=7,$U246&lt;=10),LOOKUP($A$3,Models!$D$7:$D$9,Models!$I$27:$I$29), IF($U246 &gt; 10,LOOKUP($A$3,Models!$D$7:$D$9,Models!$J$27:$J$29), 0))))), 0)</f>
        <v>0</v>
      </c>
      <c r="AC246" s="14">
        <f>IF($T246=Models!$E$31,IF($U246&lt;1,LOOKUP($A$3,Models!$D$7:$D$9,Models!$F$32:$F$34),IF(AND($U246&gt;=1,$U246&lt;=3),LOOKUP($A$3,Models!$D$7:$D$9,Models!$G$32:$G$34),IF(AND($U246&gt;=4,$U246&lt;=6),LOOKUP($A$3,Models!$D$7:$D$9,Models!$H$32:$H$34), IF(AND($U246&gt;=7,$U246&lt;=10),LOOKUP($A$3,Models!$D$7:$D$9,Models!$I$32:$I$34), IF($U246 &gt; 10,LOOKUP($A$3,Models!$D$7:$D$9,Models!$J$32:$J$34), 0))))), 0)</f>
        <v>0</v>
      </c>
      <c r="AD246" s="14">
        <f>IF($T246=Models!$E$39,IF($U246&lt;1,LOOKUP($A$3,Models!$D$7:$D$9,Models!$F$40:$F$42),IF(AND($U246&gt;=1,$U246&lt;=4),LOOKUP($A$3,Models!$D$7:$D$9,Models!$G$40:$G$42),IF(AND($U246&gt;=5,$U246&lt;=7),LOOKUP($A$3,Models!$D$7:$D$9,Models!$H$40:$H$42), IF($U246 &gt; 7,LOOKUP($A$3,Models!$D$7:$D$9,Models!$I$40:$I$42), 0)))), 0)</f>
        <v>0</v>
      </c>
      <c r="AE246" s="14">
        <f>IF($T246=Models!$E$44,IF($U246&lt;1,LOOKUP($A$3,Models!$D$7:$D$9,Models!$F$45:$F$47),IF(AND($U246&gt;=1,$U246&lt;=4),LOOKUP($A$3,Models!$D$7:$D$9,Models!$G$45:$G$47),IF(AND($U246&gt;=5,$U246&lt;=7),LOOKUP($A$3,Models!$D$7:$D$9,Models!$H$45:$H$47), IF($U246 &gt; 7,LOOKUP($A$3,Models!$D$7:$D$9,Models!$I$45:$I$47), 0)))), 0)</f>
        <v>0</v>
      </c>
      <c r="AF246" s="14">
        <f>IF($T246=Models!$E$49,IF($U246&lt;1,LOOKUP($A$3,Models!$D$7:$D$9,Models!$F$50:$F$52),IF(AND($U246&gt;=1,$U246&lt;=4),LOOKUP($A$3,Models!$D$7:$D$9,Models!$G$50:$G$52),IF(AND($U246&gt;=5,$U246&lt;=7),LOOKUP($A$3,Models!$D$7:$D$9,Models!$H$50:$H$52), IF($U246 &gt; 7,LOOKUP($A$3,Models!$D$7:$D$9,Models!$I$50:$I$52), 0)))), 0)</f>
        <v>0</v>
      </c>
      <c r="AG246" s="14">
        <f>IF($T246=Models!$E$54,IF($U246&lt;1,LOOKUP($A$3,Models!$D$7:$D$9,Models!$F$55:$F$57),IF(AND($U246&gt;=1,$U246&lt;=4),LOOKUP($A$3,Models!$D$7:$D$9,Models!$G$55:$G$57),IF(AND($U246&gt;=5,$U246&lt;=7),LOOKUP($A$3,Models!$D$7:$D$9,Models!$H$55:$H$57), IF($U246 &gt; 7,LOOKUP($A$3,Models!$D$7:$D$9,Models!$I$55:$I$57), 0)))), 0)</f>
        <v>0</v>
      </c>
      <c r="AH246" s="14">
        <f>IF($T246=Models!$E$59,IF($U246&lt;1,LOOKUP($A$3,Models!$D$7:$D$9,Models!$F$60:$F$62),IF(AND($U246&gt;=1,$U246&lt;=4),LOOKUP($A$3,Models!$D$7:$D$9,Models!$G$60:$G$62),IF(AND($U246&gt;=5,$U246&lt;=7),LOOKUP($A$3,Models!$D$7:$D$9,Models!$H$60:$H$62), IF($U246 &gt; 7,LOOKUP($A$3,Models!$D$7:$D$9,Models!$I$60:$I$62), 0)))), 0)</f>
        <v>0</v>
      </c>
    </row>
    <row r="247" spans="16:34">
      <c r="P247" s="6" t="e">
        <f ca="1">IF(LOOKUP(Beds!A280, Models!$A$4:$A$105, Models!$B$4:$B$105) = "QUEBEC 2", " ", IF(LOOKUP(Beds!A280, Models!$A$4:$A$105, Models!$B$4:$B$105) = "QUEBEC", " ", IF(Beds!B280 = 0, 0, YEAR(NOW())-IF(VALUE(LEFT(Beds!B280,2))&gt;80,CONCATENATE(19,LEFT(Beds!B280,2)),CONCATENATE(20,LEFT(Beds!B280,2))))))</f>
        <v>#N/A</v>
      </c>
      <c r="S247" s="7" t="str">
        <f>LEFT(Beds!A278,4)</f>
        <v/>
      </c>
      <c r="T247" t="str">
        <f>IF(S247 = "", " ", LOOKUP(S247,Models!$A$4:$A$99,Models!$B$4:$B$99))</f>
        <v xml:space="preserve"> </v>
      </c>
      <c r="U247" t="str">
        <f>Beds!C278</f>
        <v/>
      </c>
      <c r="W247">
        <f t="shared" si="3"/>
        <v>0</v>
      </c>
      <c r="X247" s="14">
        <f>IF($T247=Models!$E$6,IF($U247&lt;1,LOOKUP($A$3,Models!$D$7:$D$9,Models!$F$7:$F$9),IF(AND($U247&gt;=1,$U247&lt;=3),LOOKUP($A$3,Models!$D$7:$D$9,Models!$G$7:$G$9),IF(AND($U247&gt;=4,$U247&lt;=6),LOOKUP($A$3,Models!$D$7:$D$9,Models!$H$7:$H$9), IF(AND($U247&gt;=7,$U247&lt;=10),LOOKUP($A$3,Models!$D$7:$D$9,Models!$I$7:$I$9), IF($U247 &gt; 10,LOOKUP($A$3,Models!$D$7:$D$9,Models!$J$7:$J$9), 0))))), 0)</f>
        <v>0</v>
      </c>
      <c r="Y247" s="14">
        <f>IF($T247=Models!$E$11,IF($U247&lt;1,LOOKUP($A$3,Models!$D$7:$D$9,Models!$F$12:$F$14),IF(AND($U247&gt;=1,$U247&lt;=3),LOOKUP($A$3,Models!$D$7:$D$9,Models!$G$12:$G$14),IF(AND($U247&gt;=4,$U247&lt;=6),LOOKUP($A$3,Models!$D$7:$D$9,Models!$H$12:$H$14), IF(AND($U247&gt;=7,$U247&lt;=10),LOOKUP($A$3,Models!$D$7:$D$9,Models!$I$12:$I$14), IF($U247 &gt; 10,LOOKUP($A$3,Models!$D$7:$D$9,Models!$J$12:$J$14), 0))))), 0)</f>
        <v>0</v>
      </c>
      <c r="Z247" s="14">
        <f>IF($T247=Models!$E$16,IF($U247&lt;1,LOOKUP($A$3,Models!$D$7:$D$9,Models!$F$17:$F$19),IF(AND($U247&gt;=1,$U247&lt;=3),LOOKUP($A$3,Models!$D$7:$D$9,Models!$G$17:$G$19),IF(AND($U247&gt;=4,$U247&lt;=6),LOOKUP($A$3,Models!$D$7:$D$9,Models!$H$17:$H$19), IF(AND($U247&gt;=7,$U247&lt;=10),LOOKUP($A$3,Models!$D$7:$D$9,Models!$I$17:$I$19), IF($U247 &gt; 10,LOOKUP($A$3,Models!$D$7:$D$9,Models!$J$17:$J$19), 0))))), 0)</f>
        <v>0</v>
      </c>
      <c r="AA247" s="14">
        <f>IF($T247=Models!$E$21,IF($U247&lt;1,LOOKUP($A$3,Models!$D$7:$D$9,Models!$F$22:$F$24),IF(AND($U247&gt;=1,$U247&lt;=3),LOOKUP($A$3,Models!$D$7:$D$9,Models!$G$22:$G$24),IF(AND($U247&gt;=4,$U247&lt;=6),LOOKUP($A$3,Models!$D$7:$D$9,Models!$H$22:$H$24), IF(AND($U247&gt;=7,$U247&lt;=10),LOOKUP($A$3,Models!$D$7:$D$9,Models!$I$22:$I$24), IF($U247 &gt; 10,LOOKUP($A$3,Models!$D$7:$D$9,Models!$J$22:$J$24), 0))))), 0)</f>
        <v>0</v>
      </c>
      <c r="AB247" s="14">
        <f>IF($T247=Models!$E$26,IF($U247&lt;1,LOOKUP($A$3,Models!$D$7:$D$9,Models!$F$27:$F$29),IF(AND($U247&gt;=1,$U247&lt;=3),LOOKUP($A$3,Models!$D$7:$D$9,Models!$G$27:$G$29),IF(AND($U247&gt;=4,$U247&lt;=6),LOOKUP($A$3,Models!$D$7:$D$9,Models!$H$27:$H$29), IF(AND($U247&gt;=7,$U247&lt;=10),LOOKUP($A$3,Models!$D$7:$D$9,Models!$I$27:$I$29), IF($U247 &gt; 10,LOOKUP($A$3,Models!$D$7:$D$9,Models!$J$27:$J$29), 0))))), 0)</f>
        <v>0</v>
      </c>
      <c r="AC247" s="14">
        <f>IF($T247=Models!$E$31,IF($U247&lt;1,LOOKUP($A$3,Models!$D$7:$D$9,Models!$F$32:$F$34),IF(AND($U247&gt;=1,$U247&lt;=3),LOOKUP($A$3,Models!$D$7:$D$9,Models!$G$32:$G$34),IF(AND($U247&gt;=4,$U247&lt;=6),LOOKUP($A$3,Models!$D$7:$D$9,Models!$H$32:$H$34), IF(AND($U247&gt;=7,$U247&lt;=10),LOOKUP($A$3,Models!$D$7:$D$9,Models!$I$32:$I$34), IF($U247 &gt; 10,LOOKUP($A$3,Models!$D$7:$D$9,Models!$J$32:$J$34), 0))))), 0)</f>
        <v>0</v>
      </c>
      <c r="AD247" s="14">
        <f>IF($T247=Models!$E$39,IF($U247&lt;1,LOOKUP($A$3,Models!$D$7:$D$9,Models!$F$40:$F$42),IF(AND($U247&gt;=1,$U247&lt;=4),LOOKUP($A$3,Models!$D$7:$D$9,Models!$G$40:$G$42),IF(AND($U247&gt;=5,$U247&lt;=7),LOOKUP($A$3,Models!$D$7:$D$9,Models!$H$40:$H$42), IF($U247 &gt; 7,LOOKUP($A$3,Models!$D$7:$D$9,Models!$I$40:$I$42), 0)))), 0)</f>
        <v>0</v>
      </c>
      <c r="AE247" s="14">
        <f>IF($T247=Models!$E$44,IF($U247&lt;1,LOOKUP($A$3,Models!$D$7:$D$9,Models!$F$45:$F$47),IF(AND($U247&gt;=1,$U247&lt;=4),LOOKUP($A$3,Models!$D$7:$D$9,Models!$G$45:$G$47),IF(AND($U247&gt;=5,$U247&lt;=7),LOOKUP($A$3,Models!$D$7:$D$9,Models!$H$45:$H$47), IF($U247 &gt; 7,LOOKUP($A$3,Models!$D$7:$D$9,Models!$I$45:$I$47), 0)))), 0)</f>
        <v>0</v>
      </c>
      <c r="AF247" s="14">
        <f>IF($T247=Models!$E$49,IF($U247&lt;1,LOOKUP($A$3,Models!$D$7:$D$9,Models!$F$50:$F$52),IF(AND($U247&gt;=1,$U247&lt;=4),LOOKUP($A$3,Models!$D$7:$D$9,Models!$G$50:$G$52),IF(AND($U247&gt;=5,$U247&lt;=7),LOOKUP($A$3,Models!$D$7:$D$9,Models!$H$50:$H$52), IF($U247 &gt; 7,LOOKUP($A$3,Models!$D$7:$D$9,Models!$I$50:$I$52), 0)))), 0)</f>
        <v>0</v>
      </c>
      <c r="AG247" s="14">
        <f>IF($T247=Models!$E$54,IF($U247&lt;1,LOOKUP($A$3,Models!$D$7:$D$9,Models!$F$55:$F$57),IF(AND($U247&gt;=1,$U247&lt;=4),LOOKUP($A$3,Models!$D$7:$D$9,Models!$G$55:$G$57),IF(AND($U247&gt;=5,$U247&lt;=7),LOOKUP($A$3,Models!$D$7:$D$9,Models!$H$55:$H$57), IF($U247 &gt; 7,LOOKUP($A$3,Models!$D$7:$D$9,Models!$I$55:$I$57), 0)))), 0)</f>
        <v>0</v>
      </c>
      <c r="AH247" s="14">
        <f>IF($T247=Models!$E$59,IF($U247&lt;1,LOOKUP($A$3,Models!$D$7:$D$9,Models!$F$60:$F$62),IF(AND($U247&gt;=1,$U247&lt;=4),LOOKUP($A$3,Models!$D$7:$D$9,Models!$G$60:$G$62),IF(AND($U247&gt;=5,$U247&lt;=7),LOOKUP($A$3,Models!$D$7:$D$9,Models!$H$60:$H$62), IF($U247 &gt; 7,LOOKUP($A$3,Models!$D$7:$D$9,Models!$I$60:$I$62), 0)))), 0)</f>
        <v>0</v>
      </c>
    </row>
    <row r="248" spans="16:34">
      <c r="P248" s="6" t="e">
        <f ca="1">IF(LOOKUP(Beds!A281, Models!$A$4:$A$105, Models!$B$4:$B$105) = "QUEBEC 2", " ", IF(LOOKUP(Beds!A281, Models!$A$4:$A$105, Models!$B$4:$B$105) = "QUEBEC", " ", IF(Beds!B281 = 0, 0, YEAR(NOW())-IF(VALUE(LEFT(Beds!B281,2))&gt;80,CONCATENATE(19,LEFT(Beds!B281,2)),CONCATENATE(20,LEFT(Beds!B281,2))))))</f>
        <v>#N/A</v>
      </c>
      <c r="S248" s="7" t="str">
        <f>LEFT(Beds!A279,4)</f>
        <v/>
      </c>
      <c r="T248" t="str">
        <f>IF(S248 = "", " ", LOOKUP(S248,Models!$A$4:$A$99,Models!$B$4:$B$99))</f>
        <v xml:space="preserve"> </v>
      </c>
      <c r="U248" t="str">
        <f>Beds!C279</f>
        <v/>
      </c>
      <c r="W248">
        <f t="shared" si="3"/>
        <v>0</v>
      </c>
      <c r="X248" s="14">
        <f>IF($T248=Models!$E$6,IF($U248&lt;1,LOOKUP($A$3,Models!$D$7:$D$9,Models!$F$7:$F$9),IF(AND($U248&gt;=1,$U248&lt;=3),LOOKUP($A$3,Models!$D$7:$D$9,Models!$G$7:$G$9),IF(AND($U248&gt;=4,$U248&lt;=6),LOOKUP($A$3,Models!$D$7:$D$9,Models!$H$7:$H$9), IF(AND($U248&gt;=7,$U248&lt;=10),LOOKUP($A$3,Models!$D$7:$D$9,Models!$I$7:$I$9), IF($U248 &gt; 10,LOOKUP($A$3,Models!$D$7:$D$9,Models!$J$7:$J$9), 0))))), 0)</f>
        <v>0</v>
      </c>
      <c r="Y248" s="14">
        <f>IF($T248=Models!$E$11,IF($U248&lt;1,LOOKUP($A$3,Models!$D$7:$D$9,Models!$F$12:$F$14),IF(AND($U248&gt;=1,$U248&lt;=3),LOOKUP($A$3,Models!$D$7:$D$9,Models!$G$12:$G$14),IF(AND($U248&gt;=4,$U248&lt;=6),LOOKUP($A$3,Models!$D$7:$D$9,Models!$H$12:$H$14), IF(AND($U248&gt;=7,$U248&lt;=10),LOOKUP($A$3,Models!$D$7:$D$9,Models!$I$12:$I$14), IF($U248 &gt; 10,LOOKUP($A$3,Models!$D$7:$D$9,Models!$J$12:$J$14), 0))))), 0)</f>
        <v>0</v>
      </c>
      <c r="Z248" s="14">
        <f>IF($T248=Models!$E$16,IF($U248&lt;1,LOOKUP($A$3,Models!$D$7:$D$9,Models!$F$17:$F$19),IF(AND($U248&gt;=1,$U248&lt;=3),LOOKUP($A$3,Models!$D$7:$D$9,Models!$G$17:$G$19),IF(AND($U248&gt;=4,$U248&lt;=6),LOOKUP($A$3,Models!$D$7:$D$9,Models!$H$17:$H$19), IF(AND($U248&gt;=7,$U248&lt;=10),LOOKUP($A$3,Models!$D$7:$D$9,Models!$I$17:$I$19), IF($U248 &gt; 10,LOOKUP($A$3,Models!$D$7:$D$9,Models!$J$17:$J$19), 0))))), 0)</f>
        <v>0</v>
      </c>
      <c r="AA248" s="14">
        <f>IF($T248=Models!$E$21,IF($U248&lt;1,LOOKUP($A$3,Models!$D$7:$D$9,Models!$F$22:$F$24),IF(AND($U248&gt;=1,$U248&lt;=3),LOOKUP($A$3,Models!$D$7:$D$9,Models!$G$22:$G$24),IF(AND($U248&gt;=4,$U248&lt;=6),LOOKUP($A$3,Models!$D$7:$D$9,Models!$H$22:$H$24), IF(AND($U248&gt;=7,$U248&lt;=10),LOOKUP($A$3,Models!$D$7:$D$9,Models!$I$22:$I$24), IF($U248 &gt; 10,LOOKUP($A$3,Models!$D$7:$D$9,Models!$J$22:$J$24), 0))))), 0)</f>
        <v>0</v>
      </c>
      <c r="AB248" s="14">
        <f>IF($T248=Models!$E$26,IF($U248&lt;1,LOOKUP($A$3,Models!$D$7:$D$9,Models!$F$27:$F$29),IF(AND($U248&gt;=1,$U248&lt;=3),LOOKUP($A$3,Models!$D$7:$D$9,Models!$G$27:$G$29),IF(AND($U248&gt;=4,$U248&lt;=6),LOOKUP($A$3,Models!$D$7:$D$9,Models!$H$27:$H$29), IF(AND($U248&gt;=7,$U248&lt;=10),LOOKUP($A$3,Models!$D$7:$D$9,Models!$I$27:$I$29), IF($U248 &gt; 10,LOOKUP($A$3,Models!$D$7:$D$9,Models!$J$27:$J$29), 0))))), 0)</f>
        <v>0</v>
      </c>
      <c r="AC248" s="14">
        <f>IF($T248=Models!$E$31,IF($U248&lt;1,LOOKUP($A$3,Models!$D$7:$D$9,Models!$F$32:$F$34),IF(AND($U248&gt;=1,$U248&lt;=3),LOOKUP($A$3,Models!$D$7:$D$9,Models!$G$32:$G$34),IF(AND($U248&gt;=4,$U248&lt;=6),LOOKUP($A$3,Models!$D$7:$D$9,Models!$H$32:$H$34), IF(AND($U248&gt;=7,$U248&lt;=10),LOOKUP($A$3,Models!$D$7:$D$9,Models!$I$32:$I$34), IF($U248 &gt; 10,LOOKUP($A$3,Models!$D$7:$D$9,Models!$J$32:$J$34), 0))))), 0)</f>
        <v>0</v>
      </c>
      <c r="AD248" s="14">
        <f>IF($T248=Models!$E$39,IF($U248&lt;1,LOOKUP($A$3,Models!$D$7:$D$9,Models!$F$40:$F$42),IF(AND($U248&gt;=1,$U248&lt;=4),LOOKUP($A$3,Models!$D$7:$D$9,Models!$G$40:$G$42),IF(AND($U248&gt;=5,$U248&lt;=7),LOOKUP($A$3,Models!$D$7:$D$9,Models!$H$40:$H$42), IF($U248 &gt; 7,LOOKUP($A$3,Models!$D$7:$D$9,Models!$I$40:$I$42), 0)))), 0)</f>
        <v>0</v>
      </c>
      <c r="AE248" s="14">
        <f>IF($T248=Models!$E$44,IF($U248&lt;1,LOOKUP($A$3,Models!$D$7:$D$9,Models!$F$45:$F$47),IF(AND($U248&gt;=1,$U248&lt;=4),LOOKUP($A$3,Models!$D$7:$D$9,Models!$G$45:$G$47),IF(AND($U248&gt;=5,$U248&lt;=7),LOOKUP($A$3,Models!$D$7:$D$9,Models!$H$45:$H$47), IF($U248 &gt; 7,LOOKUP($A$3,Models!$D$7:$D$9,Models!$I$45:$I$47), 0)))), 0)</f>
        <v>0</v>
      </c>
      <c r="AF248" s="14">
        <f>IF($T248=Models!$E$49,IF($U248&lt;1,LOOKUP($A$3,Models!$D$7:$D$9,Models!$F$50:$F$52),IF(AND($U248&gt;=1,$U248&lt;=4),LOOKUP($A$3,Models!$D$7:$D$9,Models!$G$50:$G$52),IF(AND($U248&gt;=5,$U248&lt;=7),LOOKUP($A$3,Models!$D$7:$D$9,Models!$H$50:$H$52), IF($U248 &gt; 7,LOOKUP($A$3,Models!$D$7:$D$9,Models!$I$50:$I$52), 0)))), 0)</f>
        <v>0</v>
      </c>
      <c r="AG248" s="14">
        <f>IF($T248=Models!$E$54,IF($U248&lt;1,LOOKUP($A$3,Models!$D$7:$D$9,Models!$F$55:$F$57),IF(AND($U248&gt;=1,$U248&lt;=4),LOOKUP($A$3,Models!$D$7:$D$9,Models!$G$55:$G$57),IF(AND($U248&gt;=5,$U248&lt;=7),LOOKUP($A$3,Models!$D$7:$D$9,Models!$H$55:$H$57), IF($U248 &gt; 7,LOOKUP($A$3,Models!$D$7:$D$9,Models!$I$55:$I$57), 0)))), 0)</f>
        <v>0</v>
      </c>
      <c r="AH248" s="14">
        <f>IF($T248=Models!$E$59,IF($U248&lt;1,LOOKUP($A$3,Models!$D$7:$D$9,Models!$F$60:$F$62),IF(AND($U248&gt;=1,$U248&lt;=4),LOOKUP($A$3,Models!$D$7:$D$9,Models!$G$60:$G$62),IF(AND($U248&gt;=5,$U248&lt;=7),LOOKUP($A$3,Models!$D$7:$D$9,Models!$H$60:$H$62), IF($U248 &gt; 7,LOOKUP($A$3,Models!$D$7:$D$9,Models!$I$60:$I$62), 0)))), 0)</f>
        <v>0</v>
      </c>
    </row>
    <row r="249" spans="16:34">
      <c r="P249" s="6" t="e">
        <f ca="1">IF(LOOKUP(Beds!A282, Models!$A$4:$A$105, Models!$B$4:$B$105) = "QUEBEC 2", " ", IF(LOOKUP(Beds!A282, Models!$A$4:$A$105, Models!$B$4:$B$105) = "QUEBEC", " ", IF(Beds!B282 = 0, 0, YEAR(NOW())-IF(VALUE(LEFT(Beds!B282,2))&gt;80,CONCATENATE(19,LEFT(Beds!B282,2)),CONCATENATE(20,LEFT(Beds!B282,2))))))</f>
        <v>#N/A</v>
      </c>
      <c r="S249" s="7" t="str">
        <f>LEFT(Beds!A280,4)</f>
        <v/>
      </c>
      <c r="T249" t="str">
        <f>IF(S249 = "", " ", LOOKUP(S249,Models!$A$4:$A$99,Models!$B$4:$B$99))</f>
        <v xml:space="preserve"> </v>
      </c>
      <c r="U249" t="str">
        <f>Beds!C280</f>
        <v/>
      </c>
      <c r="W249">
        <f t="shared" si="3"/>
        <v>0</v>
      </c>
      <c r="X249" s="14">
        <f>IF($T249=Models!$E$6,IF($U249&lt;1,LOOKUP($A$3,Models!$D$7:$D$9,Models!$F$7:$F$9),IF(AND($U249&gt;=1,$U249&lt;=3),LOOKUP($A$3,Models!$D$7:$D$9,Models!$G$7:$G$9),IF(AND($U249&gt;=4,$U249&lt;=6),LOOKUP($A$3,Models!$D$7:$D$9,Models!$H$7:$H$9), IF(AND($U249&gt;=7,$U249&lt;=10),LOOKUP($A$3,Models!$D$7:$D$9,Models!$I$7:$I$9), IF($U249 &gt; 10,LOOKUP($A$3,Models!$D$7:$D$9,Models!$J$7:$J$9), 0))))), 0)</f>
        <v>0</v>
      </c>
      <c r="Y249" s="14">
        <f>IF($T249=Models!$E$11,IF($U249&lt;1,LOOKUP($A$3,Models!$D$7:$D$9,Models!$F$12:$F$14),IF(AND($U249&gt;=1,$U249&lt;=3),LOOKUP($A$3,Models!$D$7:$D$9,Models!$G$12:$G$14),IF(AND($U249&gt;=4,$U249&lt;=6),LOOKUP($A$3,Models!$D$7:$D$9,Models!$H$12:$H$14), IF(AND($U249&gt;=7,$U249&lt;=10),LOOKUP($A$3,Models!$D$7:$D$9,Models!$I$12:$I$14), IF($U249 &gt; 10,LOOKUP($A$3,Models!$D$7:$D$9,Models!$J$12:$J$14), 0))))), 0)</f>
        <v>0</v>
      </c>
      <c r="Z249" s="14">
        <f>IF($T249=Models!$E$16,IF($U249&lt;1,LOOKUP($A$3,Models!$D$7:$D$9,Models!$F$17:$F$19),IF(AND($U249&gt;=1,$U249&lt;=3),LOOKUP($A$3,Models!$D$7:$D$9,Models!$G$17:$G$19),IF(AND($U249&gt;=4,$U249&lt;=6),LOOKUP($A$3,Models!$D$7:$D$9,Models!$H$17:$H$19), IF(AND($U249&gt;=7,$U249&lt;=10),LOOKUP($A$3,Models!$D$7:$D$9,Models!$I$17:$I$19), IF($U249 &gt; 10,LOOKUP($A$3,Models!$D$7:$D$9,Models!$J$17:$J$19), 0))))), 0)</f>
        <v>0</v>
      </c>
      <c r="AA249" s="14">
        <f>IF($T249=Models!$E$21,IF($U249&lt;1,LOOKUP($A$3,Models!$D$7:$D$9,Models!$F$22:$F$24),IF(AND($U249&gt;=1,$U249&lt;=3),LOOKUP($A$3,Models!$D$7:$D$9,Models!$G$22:$G$24),IF(AND($U249&gt;=4,$U249&lt;=6),LOOKUP($A$3,Models!$D$7:$D$9,Models!$H$22:$H$24), IF(AND($U249&gt;=7,$U249&lt;=10),LOOKUP($A$3,Models!$D$7:$D$9,Models!$I$22:$I$24), IF($U249 &gt; 10,LOOKUP($A$3,Models!$D$7:$D$9,Models!$J$22:$J$24), 0))))), 0)</f>
        <v>0</v>
      </c>
      <c r="AB249" s="14">
        <f>IF($T249=Models!$E$26,IF($U249&lt;1,LOOKUP($A$3,Models!$D$7:$D$9,Models!$F$27:$F$29),IF(AND($U249&gt;=1,$U249&lt;=3),LOOKUP($A$3,Models!$D$7:$D$9,Models!$G$27:$G$29),IF(AND($U249&gt;=4,$U249&lt;=6),LOOKUP($A$3,Models!$D$7:$D$9,Models!$H$27:$H$29), IF(AND($U249&gt;=7,$U249&lt;=10),LOOKUP($A$3,Models!$D$7:$D$9,Models!$I$27:$I$29), IF($U249 &gt; 10,LOOKUP($A$3,Models!$D$7:$D$9,Models!$J$27:$J$29), 0))))), 0)</f>
        <v>0</v>
      </c>
      <c r="AC249" s="14">
        <f>IF($T249=Models!$E$31,IF($U249&lt;1,LOOKUP($A$3,Models!$D$7:$D$9,Models!$F$32:$F$34),IF(AND($U249&gt;=1,$U249&lt;=3),LOOKUP($A$3,Models!$D$7:$D$9,Models!$G$32:$G$34),IF(AND($U249&gt;=4,$U249&lt;=6),LOOKUP($A$3,Models!$D$7:$D$9,Models!$H$32:$H$34), IF(AND($U249&gt;=7,$U249&lt;=10),LOOKUP($A$3,Models!$D$7:$D$9,Models!$I$32:$I$34), IF($U249 &gt; 10,LOOKUP($A$3,Models!$D$7:$D$9,Models!$J$32:$J$34), 0))))), 0)</f>
        <v>0</v>
      </c>
      <c r="AD249" s="14">
        <f>IF($T249=Models!$E$39,IF($U249&lt;1,LOOKUP($A$3,Models!$D$7:$D$9,Models!$F$40:$F$42),IF(AND($U249&gt;=1,$U249&lt;=4),LOOKUP($A$3,Models!$D$7:$D$9,Models!$G$40:$G$42),IF(AND($U249&gt;=5,$U249&lt;=7),LOOKUP($A$3,Models!$D$7:$D$9,Models!$H$40:$H$42), IF($U249 &gt; 7,LOOKUP($A$3,Models!$D$7:$D$9,Models!$I$40:$I$42), 0)))), 0)</f>
        <v>0</v>
      </c>
      <c r="AE249" s="14">
        <f>IF($T249=Models!$E$44,IF($U249&lt;1,LOOKUP($A$3,Models!$D$7:$D$9,Models!$F$45:$F$47),IF(AND($U249&gt;=1,$U249&lt;=4),LOOKUP($A$3,Models!$D$7:$D$9,Models!$G$45:$G$47),IF(AND($U249&gt;=5,$U249&lt;=7),LOOKUP($A$3,Models!$D$7:$D$9,Models!$H$45:$H$47), IF($U249 &gt; 7,LOOKUP($A$3,Models!$D$7:$D$9,Models!$I$45:$I$47), 0)))), 0)</f>
        <v>0</v>
      </c>
      <c r="AF249" s="14">
        <f>IF($T249=Models!$E$49,IF($U249&lt;1,LOOKUP($A$3,Models!$D$7:$D$9,Models!$F$50:$F$52),IF(AND($U249&gt;=1,$U249&lt;=4),LOOKUP($A$3,Models!$D$7:$D$9,Models!$G$50:$G$52),IF(AND($U249&gt;=5,$U249&lt;=7),LOOKUP($A$3,Models!$D$7:$D$9,Models!$H$50:$H$52), IF($U249 &gt; 7,LOOKUP($A$3,Models!$D$7:$D$9,Models!$I$50:$I$52), 0)))), 0)</f>
        <v>0</v>
      </c>
      <c r="AG249" s="14">
        <f>IF($T249=Models!$E$54,IF($U249&lt;1,LOOKUP($A$3,Models!$D$7:$D$9,Models!$F$55:$F$57),IF(AND($U249&gt;=1,$U249&lt;=4),LOOKUP($A$3,Models!$D$7:$D$9,Models!$G$55:$G$57),IF(AND($U249&gt;=5,$U249&lt;=7),LOOKUP($A$3,Models!$D$7:$D$9,Models!$H$55:$H$57), IF($U249 &gt; 7,LOOKUP($A$3,Models!$D$7:$D$9,Models!$I$55:$I$57), 0)))), 0)</f>
        <v>0</v>
      </c>
      <c r="AH249" s="14">
        <f>IF($T249=Models!$E$59,IF($U249&lt;1,LOOKUP($A$3,Models!$D$7:$D$9,Models!$F$60:$F$62),IF(AND($U249&gt;=1,$U249&lt;=4),LOOKUP($A$3,Models!$D$7:$D$9,Models!$G$60:$G$62),IF(AND($U249&gt;=5,$U249&lt;=7),LOOKUP($A$3,Models!$D$7:$D$9,Models!$H$60:$H$62), IF($U249 &gt; 7,LOOKUP($A$3,Models!$D$7:$D$9,Models!$I$60:$I$62), 0)))), 0)</f>
        <v>0</v>
      </c>
    </row>
    <row r="250" spans="16:34">
      <c r="P250" s="6" t="e">
        <f ca="1">IF(LOOKUP(Beds!A283, Models!$A$4:$A$105, Models!$B$4:$B$105) = "QUEBEC 2", " ", IF(LOOKUP(Beds!A283, Models!$A$4:$A$105, Models!$B$4:$B$105) = "QUEBEC", " ", IF(Beds!B283 = 0, 0, YEAR(NOW())-IF(VALUE(LEFT(Beds!B283,2))&gt;80,CONCATENATE(19,LEFT(Beds!B283,2)),CONCATENATE(20,LEFT(Beds!B283,2))))))</f>
        <v>#N/A</v>
      </c>
      <c r="S250" s="7" t="str">
        <f>LEFT(Beds!A281,4)</f>
        <v/>
      </c>
      <c r="T250" t="str">
        <f>IF(S250 = "", " ", LOOKUP(S250,Models!$A$4:$A$99,Models!$B$4:$B$99))</f>
        <v xml:space="preserve"> </v>
      </c>
      <c r="U250" t="str">
        <f>Beds!C281</f>
        <v/>
      </c>
      <c r="W250">
        <f t="shared" si="3"/>
        <v>0</v>
      </c>
      <c r="X250" s="14">
        <f>IF($T250=Models!$E$6,IF($U250&lt;1,LOOKUP($A$3,Models!$D$7:$D$9,Models!$F$7:$F$9),IF(AND($U250&gt;=1,$U250&lt;=3),LOOKUP($A$3,Models!$D$7:$D$9,Models!$G$7:$G$9),IF(AND($U250&gt;=4,$U250&lt;=6),LOOKUP($A$3,Models!$D$7:$D$9,Models!$H$7:$H$9), IF(AND($U250&gt;=7,$U250&lt;=10),LOOKUP($A$3,Models!$D$7:$D$9,Models!$I$7:$I$9), IF($U250 &gt; 10,LOOKUP($A$3,Models!$D$7:$D$9,Models!$J$7:$J$9), 0))))), 0)</f>
        <v>0</v>
      </c>
      <c r="Y250" s="14">
        <f>IF($T250=Models!$E$11,IF($U250&lt;1,LOOKUP($A$3,Models!$D$7:$D$9,Models!$F$12:$F$14),IF(AND($U250&gt;=1,$U250&lt;=3),LOOKUP($A$3,Models!$D$7:$D$9,Models!$G$12:$G$14),IF(AND($U250&gt;=4,$U250&lt;=6),LOOKUP($A$3,Models!$D$7:$D$9,Models!$H$12:$H$14), IF(AND($U250&gt;=7,$U250&lt;=10),LOOKUP($A$3,Models!$D$7:$D$9,Models!$I$12:$I$14), IF($U250 &gt; 10,LOOKUP($A$3,Models!$D$7:$D$9,Models!$J$12:$J$14), 0))))), 0)</f>
        <v>0</v>
      </c>
      <c r="Z250" s="14">
        <f>IF($T250=Models!$E$16,IF($U250&lt;1,LOOKUP($A$3,Models!$D$7:$D$9,Models!$F$17:$F$19),IF(AND($U250&gt;=1,$U250&lt;=3),LOOKUP($A$3,Models!$D$7:$D$9,Models!$G$17:$G$19),IF(AND($U250&gt;=4,$U250&lt;=6),LOOKUP($A$3,Models!$D$7:$D$9,Models!$H$17:$H$19), IF(AND($U250&gt;=7,$U250&lt;=10),LOOKUP($A$3,Models!$D$7:$D$9,Models!$I$17:$I$19), IF($U250 &gt; 10,LOOKUP($A$3,Models!$D$7:$D$9,Models!$J$17:$J$19), 0))))), 0)</f>
        <v>0</v>
      </c>
      <c r="AA250" s="14">
        <f>IF($T250=Models!$E$21,IF($U250&lt;1,LOOKUP($A$3,Models!$D$7:$D$9,Models!$F$22:$F$24),IF(AND($U250&gt;=1,$U250&lt;=3),LOOKUP($A$3,Models!$D$7:$D$9,Models!$G$22:$G$24),IF(AND($U250&gt;=4,$U250&lt;=6),LOOKUP($A$3,Models!$D$7:$D$9,Models!$H$22:$H$24), IF(AND($U250&gt;=7,$U250&lt;=10),LOOKUP($A$3,Models!$D$7:$D$9,Models!$I$22:$I$24), IF($U250 &gt; 10,LOOKUP($A$3,Models!$D$7:$D$9,Models!$J$22:$J$24), 0))))), 0)</f>
        <v>0</v>
      </c>
      <c r="AB250" s="14">
        <f>IF($T250=Models!$E$26,IF($U250&lt;1,LOOKUP($A$3,Models!$D$7:$D$9,Models!$F$27:$F$29),IF(AND($U250&gt;=1,$U250&lt;=3),LOOKUP($A$3,Models!$D$7:$D$9,Models!$G$27:$G$29),IF(AND($U250&gt;=4,$U250&lt;=6),LOOKUP($A$3,Models!$D$7:$D$9,Models!$H$27:$H$29), IF(AND($U250&gt;=7,$U250&lt;=10),LOOKUP($A$3,Models!$D$7:$D$9,Models!$I$27:$I$29), IF($U250 &gt; 10,LOOKUP($A$3,Models!$D$7:$D$9,Models!$J$27:$J$29), 0))))), 0)</f>
        <v>0</v>
      </c>
      <c r="AC250" s="14">
        <f>IF($T250=Models!$E$31,IF($U250&lt;1,LOOKUP($A$3,Models!$D$7:$D$9,Models!$F$32:$F$34),IF(AND($U250&gt;=1,$U250&lt;=3),LOOKUP($A$3,Models!$D$7:$D$9,Models!$G$32:$G$34),IF(AND($U250&gt;=4,$U250&lt;=6),LOOKUP($A$3,Models!$D$7:$D$9,Models!$H$32:$H$34), IF(AND($U250&gt;=7,$U250&lt;=10),LOOKUP($A$3,Models!$D$7:$D$9,Models!$I$32:$I$34), IF($U250 &gt; 10,LOOKUP($A$3,Models!$D$7:$D$9,Models!$J$32:$J$34), 0))))), 0)</f>
        <v>0</v>
      </c>
      <c r="AD250" s="14">
        <f>IF($T250=Models!$E$39,IF($U250&lt;1,LOOKUP($A$3,Models!$D$7:$D$9,Models!$F$40:$F$42),IF(AND($U250&gt;=1,$U250&lt;=4),LOOKUP($A$3,Models!$D$7:$D$9,Models!$G$40:$G$42),IF(AND($U250&gt;=5,$U250&lt;=7),LOOKUP($A$3,Models!$D$7:$D$9,Models!$H$40:$H$42), IF($U250 &gt; 7,LOOKUP($A$3,Models!$D$7:$D$9,Models!$I$40:$I$42), 0)))), 0)</f>
        <v>0</v>
      </c>
      <c r="AE250" s="14">
        <f>IF($T250=Models!$E$44,IF($U250&lt;1,LOOKUP($A$3,Models!$D$7:$D$9,Models!$F$45:$F$47),IF(AND($U250&gt;=1,$U250&lt;=4),LOOKUP($A$3,Models!$D$7:$D$9,Models!$G$45:$G$47),IF(AND($U250&gt;=5,$U250&lt;=7),LOOKUP($A$3,Models!$D$7:$D$9,Models!$H$45:$H$47), IF($U250 &gt; 7,LOOKUP($A$3,Models!$D$7:$D$9,Models!$I$45:$I$47), 0)))), 0)</f>
        <v>0</v>
      </c>
      <c r="AF250" s="14">
        <f>IF($T250=Models!$E$49,IF($U250&lt;1,LOOKUP($A$3,Models!$D$7:$D$9,Models!$F$50:$F$52),IF(AND($U250&gt;=1,$U250&lt;=4),LOOKUP($A$3,Models!$D$7:$D$9,Models!$G$50:$G$52),IF(AND($U250&gt;=5,$U250&lt;=7),LOOKUP($A$3,Models!$D$7:$D$9,Models!$H$50:$H$52), IF($U250 &gt; 7,LOOKUP($A$3,Models!$D$7:$D$9,Models!$I$50:$I$52), 0)))), 0)</f>
        <v>0</v>
      </c>
      <c r="AG250" s="14">
        <f>IF($T250=Models!$E$54,IF($U250&lt;1,LOOKUP($A$3,Models!$D$7:$D$9,Models!$F$55:$F$57),IF(AND($U250&gt;=1,$U250&lt;=4),LOOKUP($A$3,Models!$D$7:$D$9,Models!$G$55:$G$57),IF(AND($U250&gt;=5,$U250&lt;=7),LOOKUP($A$3,Models!$D$7:$D$9,Models!$H$55:$H$57), IF($U250 &gt; 7,LOOKUP($A$3,Models!$D$7:$D$9,Models!$I$55:$I$57), 0)))), 0)</f>
        <v>0</v>
      </c>
      <c r="AH250" s="14">
        <f>IF($T250=Models!$E$59,IF($U250&lt;1,LOOKUP($A$3,Models!$D$7:$D$9,Models!$F$60:$F$62),IF(AND($U250&gt;=1,$U250&lt;=4),LOOKUP($A$3,Models!$D$7:$D$9,Models!$G$60:$G$62),IF(AND($U250&gt;=5,$U250&lt;=7),LOOKUP($A$3,Models!$D$7:$D$9,Models!$H$60:$H$62), IF($U250 &gt; 7,LOOKUP($A$3,Models!$D$7:$D$9,Models!$I$60:$I$62), 0)))), 0)</f>
        <v>0</v>
      </c>
    </row>
    <row r="251" spans="16:34">
      <c r="P251" s="6" t="e">
        <f ca="1">IF(LOOKUP(Beds!A284, Models!$A$4:$A$105, Models!$B$4:$B$105) = "QUEBEC 2", " ", IF(LOOKUP(Beds!A284, Models!$A$4:$A$105, Models!$B$4:$B$105) = "QUEBEC", " ", IF(Beds!B284 = 0, 0, YEAR(NOW())-IF(VALUE(LEFT(Beds!B284,2))&gt;80,CONCATENATE(19,LEFT(Beds!B284,2)),CONCATENATE(20,LEFT(Beds!B284,2))))))</f>
        <v>#N/A</v>
      </c>
      <c r="S251" s="7" t="str">
        <f>LEFT(Beds!A282,4)</f>
        <v/>
      </c>
      <c r="T251" t="str">
        <f>IF(S251 = "", " ", LOOKUP(S251,Models!$A$4:$A$99,Models!$B$4:$B$99))</f>
        <v xml:space="preserve"> </v>
      </c>
      <c r="U251" t="str">
        <f>Beds!C282</f>
        <v/>
      </c>
      <c r="W251">
        <f t="shared" si="3"/>
        <v>0</v>
      </c>
      <c r="X251" s="14">
        <f>IF($T251=Models!$E$6,IF($U251&lt;1,LOOKUP($A$3,Models!$D$7:$D$9,Models!$F$7:$F$9),IF(AND($U251&gt;=1,$U251&lt;=3),LOOKUP($A$3,Models!$D$7:$D$9,Models!$G$7:$G$9),IF(AND($U251&gt;=4,$U251&lt;=6),LOOKUP($A$3,Models!$D$7:$D$9,Models!$H$7:$H$9), IF(AND($U251&gt;=7,$U251&lt;=10),LOOKUP($A$3,Models!$D$7:$D$9,Models!$I$7:$I$9), IF($U251 &gt; 10,LOOKUP($A$3,Models!$D$7:$D$9,Models!$J$7:$J$9), 0))))), 0)</f>
        <v>0</v>
      </c>
      <c r="Y251" s="14">
        <f>IF($T251=Models!$E$11,IF($U251&lt;1,LOOKUP($A$3,Models!$D$7:$D$9,Models!$F$12:$F$14),IF(AND($U251&gt;=1,$U251&lt;=3),LOOKUP($A$3,Models!$D$7:$D$9,Models!$G$12:$G$14),IF(AND($U251&gt;=4,$U251&lt;=6),LOOKUP($A$3,Models!$D$7:$D$9,Models!$H$12:$H$14), IF(AND($U251&gt;=7,$U251&lt;=10),LOOKUP($A$3,Models!$D$7:$D$9,Models!$I$12:$I$14), IF($U251 &gt; 10,LOOKUP($A$3,Models!$D$7:$D$9,Models!$J$12:$J$14), 0))))), 0)</f>
        <v>0</v>
      </c>
      <c r="Z251" s="14">
        <f>IF($T251=Models!$E$16,IF($U251&lt;1,LOOKUP($A$3,Models!$D$7:$D$9,Models!$F$17:$F$19),IF(AND($U251&gt;=1,$U251&lt;=3),LOOKUP($A$3,Models!$D$7:$D$9,Models!$G$17:$G$19),IF(AND($U251&gt;=4,$U251&lt;=6),LOOKUP($A$3,Models!$D$7:$D$9,Models!$H$17:$H$19), IF(AND($U251&gt;=7,$U251&lt;=10),LOOKUP($A$3,Models!$D$7:$D$9,Models!$I$17:$I$19), IF($U251 &gt; 10,LOOKUP($A$3,Models!$D$7:$D$9,Models!$J$17:$J$19), 0))))), 0)</f>
        <v>0</v>
      </c>
      <c r="AA251" s="14">
        <f>IF($T251=Models!$E$21,IF($U251&lt;1,LOOKUP($A$3,Models!$D$7:$D$9,Models!$F$22:$F$24),IF(AND($U251&gt;=1,$U251&lt;=3),LOOKUP($A$3,Models!$D$7:$D$9,Models!$G$22:$G$24),IF(AND($U251&gt;=4,$U251&lt;=6),LOOKUP($A$3,Models!$D$7:$D$9,Models!$H$22:$H$24), IF(AND($U251&gt;=7,$U251&lt;=10),LOOKUP($A$3,Models!$D$7:$D$9,Models!$I$22:$I$24), IF($U251 &gt; 10,LOOKUP($A$3,Models!$D$7:$D$9,Models!$J$22:$J$24), 0))))), 0)</f>
        <v>0</v>
      </c>
      <c r="AB251" s="14">
        <f>IF($T251=Models!$E$26,IF($U251&lt;1,LOOKUP($A$3,Models!$D$7:$D$9,Models!$F$27:$F$29),IF(AND($U251&gt;=1,$U251&lt;=3),LOOKUP($A$3,Models!$D$7:$D$9,Models!$G$27:$G$29),IF(AND($U251&gt;=4,$U251&lt;=6),LOOKUP($A$3,Models!$D$7:$D$9,Models!$H$27:$H$29), IF(AND($U251&gt;=7,$U251&lt;=10),LOOKUP($A$3,Models!$D$7:$D$9,Models!$I$27:$I$29), IF($U251 &gt; 10,LOOKUP($A$3,Models!$D$7:$D$9,Models!$J$27:$J$29), 0))))), 0)</f>
        <v>0</v>
      </c>
      <c r="AC251" s="14">
        <f>IF($T251=Models!$E$31,IF($U251&lt;1,LOOKUP($A$3,Models!$D$7:$D$9,Models!$F$32:$F$34),IF(AND($U251&gt;=1,$U251&lt;=3),LOOKUP($A$3,Models!$D$7:$D$9,Models!$G$32:$G$34),IF(AND($U251&gt;=4,$U251&lt;=6),LOOKUP($A$3,Models!$D$7:$D$9,Models!$H$32:$H$34), IF(AND($U251&gt;=7,$U251&lt;=10),LOOKUP($A$3,Models!$D$7:$D$9,Models!$I$32:$I$34), IF($U251 &gt; 10,LOOKUP($A$3,Models!$D$7:$D$9,Models!$J$32:$J$34), 0))))), 0)</f>
        <v>0</v>
      </c>
      <c r="AD251" s="14">
        <f>IF($T251=Models!$E$39,IF($U251&lt;1,LOOKUP($A$3,Models!$D$7:$D$9,Models!$F$40:$F$42),IF(AND($U251&gt;=1,$U251&lt;=4),LOOKUP($A$3,Models!$D$7:$D$9,Models!$G$40:$G$42),IF(AND($U251&gt;=5,$U251&lt;=7),LOOKUP($A$3,Models!$D$7:$D$9,Models!$H$40:$H$42), IF($U251 &gt; 7,LOOKUP($A$3,Models!$D$7:$D$9,Models!$I$40:$I$42), 0)))), 0)</f>
        <v>0</v>
      </c>
      <c r="AE251" s="14">
        <f>IF($T251=Models!$E$44,IF($U251&lt;1,LOOKUP($A$3,Models!$D$7:$D$9,Models!$F$45:$F$47),IF(AND($U251&gt;=1,$U251&lt;=4),LOOKUP($A$3,Models!$D$7:$D$9,Models!$G$45:$G$47),IF(AND($U251&gt;=5,$U251&lt;=7),LOOKUP($A$3,Models!$D$7:$D$9,Models!$H$45:$H$47), IF($U251 &gt; 7,LOOKUP($A$3,Models!$D$7:$D$9,Models!$I$45:$I$47), 0)))), 0)</f>
        <v>0</v>
      </c>
      <c r="AF251" s="14">
        <f>IF($T251=Models!$E$49,IF($U251&lt;1,LOOKUP($A$3,Models!$D$7:$D$9,Models!$F$50:$F$52),IF(AND($U251&gt;=1,$U251&lt;=4),LOOKUP($A$3,Models!$D$7:$D$9,Models!$G$50:$G$52),IF(AND($U251&gt;=5,$U251&lt;=7),LOOKUP($A$3,Models!$D$7:$D$9,Models!$H$50:$H$52), IF($U251 &gt; 7,LOOKUP($A$3,Models!$D$7:$D$9,Models!$I$50:$I$52), 0)))), 0)</f>
        <v>0</v>
      </c>
      <c r="AG251" s="14">
        <f>IF($T251=Models!$E$54,IF($U251&lt;1,LOOKUP($A$3,Models!$D$7:$D$9,Models!$F$55:$F$57),IF(AND($U251&gt;=1,$U251&lt;=4),LOOKUP($A$3,Models!$D$7:$D$9,Models!$G$55:$G$57),IF(AND($U251&gt;=5,$U251&lt;=7),LOOKUP($A$3,Models!$D$7:$D$9,Models!$H$55:$H$57), IF($U251 &gt; 7,LOOKUP($A$3,Models!$D$7:$D$9,Models!$I$55:$I$57), 0)))), 0)</f>
        <v>0</v>
      </c>
      <c r="AH251" s="14">
        <f>IF($T251=Models!$E$59,IF($U251&lt;1,LOOKUP($A$3,Models!$D$7:$D$9,Models!$F$60:$F$62),IF(AND($U251&gt;=1,$U251&lt;=4),LOOKUP($A$3,Models!$D$7:$D$9,Models!$G$60:$G$62),IF(AND($U251&gt;=5,$U251&lt;=7),LOOKUP($A$3,Models!$D$7:$D$9,Models!$H$60:$H$62), IF($U251 &gt; 7,LOOKUP($A$3,Models!$D$7:$D$9,Models!$I$60:$I$62), 0)))), 0)</f>
        <v>0</v>
      </c>
    </row>
    <row r="252" spans="16:34">
      <c r="P252" s="6" t="e">
        <f ca="1">IF(LOOKUP(Beds!A285, Models!$A$4:$A$105, Models!$B$4:$B$105) = "QUEBEC 2", " ", IF(LOOKUP(Beds!A285, Models!$A$4:$A$105, Models!$B$4:$B$105) = "QUEBEC", " ", IF(Beds!B285 = 0, 0, YEAR(NOW())-IF(VALUE(LEFT(Beds!B285,2))&gt;80,CONCATENATE(19,LEFT(Beds!B285,2)),CONCATENATE(20,LEFT(Beds!B285,2))))))</f>
        <v>#N/A</v>
      </c>
      <c r="S252" s="7" t="str">
        <f>LEFT(Beds!A283,4)</f>
        <v/>
      </c>
      <c r="T252" t="str">
        <f>IF(S252 = "", " ", LOOKUP(S252,Models!$A$4:$A$99,Models!$B$4:$B$99))</f>
        <v xml:space="preserve"> </v>
      </c>
      <c r="U252" t="str">
        <f>Beds!C283</f>
        <v/>
      </c>
      <c r="W252">
        <f t="shared" si="3"/>
        <v>0</v>
      </c>
      <c r="X252" s="14">
        <f>IF($T252=Models!$E$6,IF($U252&lt;1,LOOKUP($A$3,Models!$D$7:$D$9,Models!$F$7:$F$9),IF(AND($U252&gt;=1,$U252&lt;=3),LOOKUP($A$3,Models!$D$7:$D$9,Models!$G$7:$G$9),IF(AND($U252&gt;=4,$U252&lt;=6),LOOKUP($A$3,Models!$D$7:$D$9,Models!$H$7:$H$9), IF(AND($U252&gt;=7,$U252&lt;=10),LOOKUP($A$3,Models!$D$7:$D$9,Models!$I$7:$I$9), IF($U252 &gt; 10,LOOKUP($A$3,Models!$D$7:$D$9,Models!$J$7:$J$9), 0))))), 0)</f>
        <v>0</v>
      </c>
      <c r="Y252" s="14">
        <f>IF($T252=Models!$E$11,IF($U252&lt;1,LOOKUP($A$3,Models!$D$7:$D$9,Models!$F$12:$F$14),IF(AND($U252&gt;=1,$U252&lt;=3),LOOKUP($A$3,Models!$D$7:$D$9,Models!$G$12:$G$14),IF(AND($U252&gt;=4,$U252&lt;=6),LOOKUP($A$3,Models!$D$7:$D$9,Models!$H$12:$H$14), IF(AND($U252&gt;=7,$U252&lt;=10),LOOKUP($A$3,Models!$D$7:$D$9,Models!$I$12:$I$14), IF($U252 &gt; 10,LOOKUP($A$3,Models!$D$7:$D$9,Models!$J$12:$J$14), 0))))), 0)</f>
        <v>0</v>
      </c>
      <c r="Z252" s="14">
        <f>IF($T252=Models!$E$16,IF($U252&lt;1,LOOKUP($A$3,Models!$D$7:$D$9,Models!$F$17:$F$19),IF(AND($U252&gt;=1,$U252&lt;=3),LOOKUP($A$3,Models!$D$7:$D$9,Models!$G$17:$G$19),IF(AND($U252&gt;=4,$U252&lt;=6),LOOKUP($A$3,Models!$D$7:$D$9,Models!$H$17:$H$19), IF(AND($U252&gt;=7,$U252&lt;=10),LOOKUP($A$3,Models!$D$7:$D$9,Models!$I$17:$I$19), IF($U252 &gt; 10,LOOKUP($A$3,Models!$D$7:$D$9,Models!$J$17:$J$19), 0))))), 0)</f>
        <v>0</v>
      </c>
      <c r="AA252" s="14">
        <f>IF($T252=Models!$E$21,IF($U252&lt;1,LOOKUP($A$3,Models!$D$7:$D$9,Models!$F$22:$F$24),IF(AND($U252&gt;=1,$U252&lt;=3),LOOKUP($A$3,Models!$D$7:$D$9,Models!$G$22:$G$24),IF(AND($U252&gt;=4,$U252&lt;=6),LOOKUP($A$3,Models!$D$7:$D$9,Models!$H$22:$H$24), IF(AND($U252&gt;=7,$U252&lt;=10),LOOKUP($A$3,Models!$D$7:$D$9,Models!$I$22:$I$24), IF($U252 &gt; 10,LOOKUP($A$3,Models!$D$7:$D$9,Models!$J$22:$J$24), 0))))), 0)</f>
        <v>0</v>
      </c>
      <c r="AB252" s="14">
        <f>IF($T252=Models!$E$26,IF($U252&lt;1,LOOKUP($A$3,Models!$D$7:$D$9,Models!$F$27:$F$29),IF(AND($U252&gt;=1,$U252&lt;=3),LOOKUP($A$3,Models!$D$7:$D$9,Models!$G$27:$G$29),IF(AND($U252&gt;=4,$U252&lt;=6),LOOKUP($A$3,Models!$D$7:$D$9,Models!$H$27:$H$29), IF(AND($U252&gt;=7,$U252&lt;=10),LOOKUP($A$3,Models!$D$7:$D$9,Models!$I$27:$I$29), IF($U252 &gt; 10,LOOKUP($A$3,Models!$D$7:$D$9,Models!$J$27:$J$29), 0))))), 0)</f>
        <v>0</v>
      </c>
      <c r="AC252" s="14">
        <f>IF($T252=Models!$E$31,IF($U252&lt;1,LOOKUP($A$3,Models!$D$7:$D$9,Models!$F$32:$F$34),IF(AND($U252&gt;=1,$U252&lt;=3),LOOKUP($A$3,Models!$D$7:$D$9,Models!$G$32:$G$34),IF(AND($U252&gt;=4,$U252&lt;=6),LOOKUP($A$3,Models!$D$7:$D$9,Models!$H$32:$H$34), IF(AND($U252&gt;=7,$U252&lt;=10),LOOKUP($A$3,Models!$D$7:$D$9,Models!$I$32:$I$34), IF($U252 &gt; 10,LOOKUP($A$3,Models!$D$7:$D$9,Models!$J$32:$J$34), 0))))), 0)</f>
        <v>0</v>
      </c>
      <c r="AD252" s="14">
        <f>IF($T252=Models!$E$39,IF($U252&lt;1,LOOKUP($A$3,Models!$D$7:$D$9,Models!$F$40:$F$42),IF(AND($U252&gt;=1,$U252&lt;=4),LOOKUP($A$3,Models!$D$7:$D$9,Models!$G$40:$G$42),IF(AND($U252&gt;=5,$U252&lt;=7),LOOKUP($A$3,Models!$D$7:$D$9,Models!$H$40:$H$42), IF($U252 &gt; 7,LOOKUP($A$3,Models!$D$7:$D$9,Models!$I$40:$I$42), 0)))), 0)</f>
        <v>0</v>
      </c>
      <c r="AE252" s="14">
        <f>IF($T252=Models!$E$44,IF($U252&lt;1,LOOKUP($A$3,Models!$D$7:$D$9,Models!$F$45:$F$47),IF(AND($U252&gt;=1,$U252&lt;=4),LOOKUP($A$3,Models!$D$7:$D$9,Models!$G$45:$G$47),IF(AND($U252&gt;=5,$U252&lt;=7),LOOKUP($A$3,Models!$D$7:$D$9,Models!$H$45:$H$47), IF($U252 &gt; 7,LOOKUP($A$3,Models!$D$7:$D$9,Models!$I$45:$I$47), 0)))), 0)</f>
        <v>0</v>
      </c>
      <c r="AF252" s="14">
        <f>IF($T252=Models!$E$49,IF($U252&lt;1,LOOKUP($A$3,Models!$D$7:$D$9,Models!$F$50:$F$52),IF(AND($U252&gt;=1,$U252&lt;=4),LOOKUP($A$3,Models!$D$7:$D$9,Models!$G$50:$G$52),IF(AND($U252&gt;=5,$U252&lt;=7),LOOKUP($A$3,Models!$D$7:$D$9,Models!$H$50:$H$52), IF($U252 &gt; 7,LOOKUP($A$3,Models!$D$7:$D$9,Models!$I$50:$I$52), 0)))), 0)</f>
        <v>0</v>
      </c>
      <c r="AG252" s="14">
        <f>IF($T252=Models!$E$54,IF($U252&lt;1,LOOKUP($A$3,Models!$D$7:$D$9,Models!$F$55:$F$57),IF(AND($U252&gt;=1,$U252&lt;=4),LOOKUP($A$3,Models!$D$7:$D$9,Models!$G$55:$G$57),IF(AND($U252&gt;=5,$U252&lt;=7),LOOKUP($A$3,Models!$D$7:$D$9,Models!$H$55:$H$57), IF($U252 &gt; 7,LOOKUP($A$3,Models!$D$7:$D$9,Models!$I$55:$I$57), 0)))), 0)</f>
        <v>0</v>
      </c>
      <c r="AH252" s="14">
        <f>IF($T252=Models!$E$59,IF($U252&lt;1,LOOKUP($A$3,Models!$D$7:$D$9,Models!$F$60:$F$62),IF(AND($U252&gt;=1,$U252&lt;=4),LOOKUP($A$3,Models!$D$7:$D$9,Models!$G$60:$G$62),IF(AND($U252&gt;=5,$U252&lt;=7),LOOKUP($A$3,Models!$D$7:$D$9,Models!$H$60:$H$62), IF($U252 &gt; 7,LOOKUP($A$3,Models!$D$7:$D$9,Models!$I$60:$I$62), 0)))), 0)</f>
        <v>0</v>
      </c>
    </row>
    <row r="253" spans="16:34">
      <c r="P253" s="6" t="e">
        <f ca="1">IF(LOOKUP(Beds!A286, Models!$A$4:$A$105, Models!$B$4:$B$105) = "QUEBEC 2", " ", IF(LOOKUP(Beds!A286, Models!$A$4:$A$105, Models!$B$4:$B$105) = "QUEBEC", " ", IF(Beds!B286 = 0, 0, YEAR(NOW())-IF(VALUE(LEFT(Beds!B286,2))&gt;80,CONCATENATE(19,LEFT(Beds!B286,2)),CONCATENATE(20,LEFT(Beds!B286,2))))))</f>
        <v>#N/A</v>
      </c>
      <c r="S253" s="7" t="str">
        <f>LEFT(Beds!A284,4)</f>
        <v/>
      </c>
      <c r="T253" t="str">
        <f>IF(S253 = "", " ", LOOKUP(S253,Models!$A$4:$A$99,Models!$B$4:$B$99))</f>
        <v xml:space="preserve"> </v>
      </c>
      <c r="U253" t="str">
        <f>Beds!C284</f>
        <v/>
      </c>
      <c r="W253">
        <f t="shared" si="3"/>
        <v>0</v>
      </c>
      <c r="X253" s="14">
        <f>IF($T253=Models!$E$6,IF($U253&lt;1,LOOKUP($A$3,Models!$D$7:$D$9,Models!$F$7:$F$9),IF(AND($U253&gt;=1,$U253&lt;=3),LOOKUP($A$3,Models!$D$7:$D$9,Models!$G$7:$G$9),IF(AND($U253&gt;=4,$U253&lt;=6),LOOKUP($A$3,Models!$D$7:$D$9,Models!$H$7:$H$9), IF(AND($U253&gt;=7,$U253&lt;=10),LOOKUP($A$3,Models!$D$7:$D$9,Models!$I$7:$I$9), IF($U253 &gt; 10,LOOKUP($A$3,Models!$D$7:$D$9,Models!$J$7:$J$9), 0))))), 0)</f>
        <v>0</v>
      </c>
      <c r="Y253" s="14">
        <f>IF($T253=Models!$E$11,IF($U253&lt;1,LOOKUP($A$3,Models!$D$7:$D$9,Models!$F$12:$F$14),IF(AND($U253&gt;=1,$U253&lt;=3),LOOKUP($A$3,Models!$D$7:$D$9,Models!$G$12:$G$14),IF(AND($U253&gt;=4,$U253&lt;=6),LOOKUP($A$3,Models!$D$7:$D$9,Models!$H$12:$H$14), IF(AND($U253&gt;=7,$U253&lt;=10),LOOKUP($A$3,Models!$D$7:$D$9,Models!$I$12:$I$14), IF($U253 &gt; 10,LOOKUP($A$3,Models!$D$7:$D$9,Models!$J$12:$J$14), 0))))), 0)</f>
        <v>0</v>
      </c>
      <c r="Z253" s="14">
        <f>IF($T253=Models!$E$16,IF($U253&lt;1,LOOKUP($A$3,Models!$D$7:$D$9,Models!$F$17:$F$19),IF(AND($U253&gt;=1,$U253&lt;=3),LOOKUP($A$3,Models!$D$7:$D$9,Models!$G$17:$G$19),IF(AND($U253&gt;=4,$U253&lt;=6),LOOKUP($A$3,Models!$D$7:$D$9,Models!$H$17:$H$19), IF(AND($U253&gt;=7,$U253&lt;=10),LOOKUP($A$3,Models!$D$7:$D$9,Models!$I$17:$I$19), IF($U253 &gt; 10,LOOKUP($A$3,Models!$D$7:$D$9,Models!$J$17:$J$19), 0))))), 0)</f>
        <v>0</v>
      </c>
      <c r="AA253" s="14">
        <f>IF($T253=Models!$E$21,IF($U253&lt;1,LOOKUP($A$3,Models!$D$7:$D$9,Models!$F$22:$F$24),IF(AND($U253&gt;=1,$U253&lt;=3),LOOKUP($A$3,Models!$D$7:$D$9,Models!$G$22:$G$24),IF(AND($U253&gt;=4,$U253&lt;=6),LOOKUP($A$3,Models!$D$7:$D$9,Models!$H$22:$H$24), IF(AND($U253&gt;=7,$U253&lt;=10),LOOKUP($A$3,Models!$D$7:$D$9,Models!$I$22:$I$24), IF($U253 &gt; 10,LOOKUP($A$3,Models!$D$7:$D$9,Models!$J$22:$J$24), 0))))), 0)</f>
        <v>0</v>
      </c>
      <c r="AB253" s="14">
        <f>IF($T253=Models!$E$26,IF($U253&lt;1,LOOKUP($A$3,Models!$D$7:$D$9,Models!$F$27:$F$29),IF(AND($U253&gt;=1,$U253&lt;=3),LOOKUP($A$3,Models!$D$7:$D$9,Models!$G$27:$G$29),IF(AND($U253&gt;=4,$U253&lt;=6),LOOKUP($A$3,Models!$D$7:$D$9,Models!$H$27:$H$29), IF(AND($U253&gt;=7,$U253&lt;=10),LOOKUP($A$3,Models!$D$7:$D$9,Models!$I$27:$I$29), IF($U253 &gt; 10,LOOKUP($A$3,Models!$D$7:$D$9,Models!$J$27:$J$29), 0))))), 0)</f>
        <v>0</v>
      </c>
      <c r="AC253" s="14">
        <f>IF($T253=Models!$E$31,IF($U253&lt;1,LOOKUP($A$3,Models!$D$7:$D$9,Models!$F$32:$F$34),IF(AND($U253&gt;=1,$U253&lt;=3),LOOKUP($A$3,Models!$D$7:$D$9,Models!$G$32:$G$34),IF(AND($U253&gt;=4,$U253&lt;=6),LOOKUP($A$3,Models!$D$7:$D$9,Models!$H$32:$H$34), IF(AND($U253&gt;=7,$U253&lt;=10),LOOKUP($A$3,Models!$D$7:$D$9,Models!$I$32:$I$34), IF($U253 &gt; 10,LOOKUP($A$3,Models!$D$7:$D$9,Models!$J$32:$J$34), 0))))), 0)</f>
        <v>0</v>
      </c>
      <c r="AD253" s="14">
        <f>IF($T253=Models!$E$39,IF($U253&lt;1,LOOKUP($A$3,Models!$D$7:$D$9,Models!$F$40:$F$42),IF(AND($U253&gt;=1,$U253&lt;=4),LOOKUP($A$3,Models!$D$7:$D$9,Models!$G$40:$G$42),IF(AND($U253&gt;=5,$U253&lt;=7),LOOKUP($A$3,Models!$D$7:$D$9,Models!$H$40:$H$42), IF($U253 &gt; 7,LOOKUP($A$3,Models!$D$7:$D$9,Models!$I$40:$I$42), 0)))), 0)</f>
        <v>0</v>
      </c>
      <c r="AE253" s="14">
        <f>IF($T253=Models!$E$44,IF($U253&lt;1,LOOKUP($A$3,Models!$D$7:$D$9,Models!$F$45:$F$47),IF(AND($U253&gt;=1,$U253&lt;=4),LOOKUP($A$3,Models!$D$7:$D$9,Models!$G$45:$G$47),IF(AND($U253&gt;=5,$U253&lt;=7),LOOKUP($A$3,Models!$D$7:$D$9,Models!$H$45:$H$47), IF($U253 &gt; 7,LOOKUP($A$3,Models!$D$7:$D$9,Models!$I$45:$I$47), 0)))), 0)</f>
        <v>0</v>
      </c>
      <c r="AF253" s="14">
        <f>IF($T253=Models!$E$49,IF($U253&lt;1,LOOKUP($A$3,Models!$D$7:$D$9,Models!$F$50:$F$52),IF(AND($U253&gt;=1,$U253&lt;=4),LOOKUP($A$3,Models!$D$7:$D$9,Models!$G$50:$G$52),IF(AND($U253&gt;=5,$U253&lt;=7),LOOKUP($A$3,Models!$D$7:$D$9,Models!$H$50:$H$52), IF($U253 &gt; 7,LOOKUP($A$3,Models!$D$7:$D$9,Models!$I$50:$I$52), 0)))), 0)</f>
        <v>0</v>
      </c>
      <c r="AG253" s="14">
        <f>IF($T253=Models!$E$54,IF($U253&lt;1,LOOKUP($A$3,Models!$D$7:$D$9,Models!$F$55:$F$57),IF(AND($U253&gt;=1,$U253&lt;=4),LOOKUP($A$3,Models!$D$7:$D$9,Models!$G$55:$G$57),IF(AND($U253&gt;=5,$U253&lt;=7),LOOKUP($A$3,Models!$D$7:$D$9,Models!$H$55:$H$57), IF($U253 &gt; 7,LOOKUP($A$3,Models!$D$7:$D$9,Models!$I$55:$I$57), 0)))), 0)</f>
        <v>0</v>
      </c>
      <c r="AH253" s="14">
        <f>IF($T253=Models!$E$59,IF($U253&lt;1,LOOKUP($A$3,Models!$D$7:$D$9,Models!$F$60:$F$62),IF(AND($U253&gt;=1,$U253&lt;=4),LOOKUP($A$3,Models!$D$7:$D$9,Models!$G$60:$G$62),IF(AND($U253&gt;=5,$U253&lt;=7),LOOKUP($A$3,Models!$D$7:$D$9,Models!$H$60:$H$62), IF($U253 &gt; 7,LOOKUP($A$3,Models!$D$7:$D$9,Models!$I$60:$I$62), 0)))), 0)</f>
        <v>0</v>
      </c>
    </row>
    <row r="254" spans="16:34">
      <c r="P254" s="6" t="e">
        <f ca="1">IF(LOOKUP(Beds!A287, Models!$A$4:$A$105, Models!$B$4:$B$105) = "QUEBEC 2", " ", IF(LOOKUP(Beds!A287, Models!$A$4:$A$105, Models!$B$4:$B$105) = "QUEBEC", " ", IF(Beds!B287 = 0, 0, YEAR(NOW())-IF(VALUE(LEFT(Beds!B287,2))&gt;80,CONCATENATE(19,LEFT(Beds!B287,2)),CONCATENATE(20,LEFT(Beds!B287,2))))))</f>
        <v>#N/A</v>
      </c>
      <c r="S254" s="7" t="str">
        <f>LEFT(Beds!A285,4)</f>
        <v/>
      </c>
      <c r="T254" t="str">
        <f>IF(S254 = "", " ", LOOKUP(S254,Models!$A$4:$A$99,Models!$B$4:$B$99))</f>
        <v xml:space="preserve"> </v>
      </c>
      <c r="U254" t="str">
        <f>Beds!C285</f>
        <v/>
      </c>
      <c r="W254">
        <f t="shared" si="3"/>
        <v>0</v>
      </c>
      <c r="X254" s="14">
        <f>IF($T254=Models!$E$6,IF($U254&lt;1,LOOKUP($A$3,Models!$D$7:$D$9,Models!$F$7:$F$9),IF(AND($U254&gt;=1,$U254&lt;=3),LOOKUP($A$3,Models!$D$7:$D$9,Models!$G$7:$G$9),IF(AND($U254&gt;=4,$U254&lt;=6),LOOKUP($A$3,Models!$D$7:$D$9,Models!$H$7:$H$9), IF(AND($U254&gt;=7,$U254&lt;=10),LOOKUP($A$3,Models!$D$7:$D$9,Models!$I$7:$I$9), IF($U254 &gt; 10,LOOKUP($A$3,Models!$D$7:$D$9,Models!$J$7:$J$9), 0))))), 0)</f>
        <v>0</v>
      </c>
      <c r="Y254" s="14">
        <f>IF($T254=Models!$E$11,IF($U254&lt;1,LOOKUP($A$3,Models!$D$7:$D$9,Models!$F$12:$F$14),IF(AND($U254&gt;=1,$U254&lt;=3),LOOKUP($A$3,Models!$D$7:$D$9,Models!$G$12:$G$14),IF(AND($U254&gt;=4,$U254&lt;=6),LOOKUP($A$3,Models!$D$7:$D$9,Models!$H$12:$H$14), IF(AND($U254&gt;=7,$U254&lt;=10),LOOKUP($A$3,Models!$D$7:$D$9,Models!$I$12:$I$14), IF($U254 &gt; 10,LOOKUP($A$3,Models!$D$7:$D$9,Models!$J$12:$J$14), 0))))), 0)</f>
        <v>0</v>
      </c>
      <c r="Z254" s="14">
        <f>IF($T254=Models!$E$16,IF($U254&lt;1,LOOKUP($A$3,Models!$D$7:$D$9,Models!$F$17:$F$19),IF(AND($U254&gt;=1,$U254&lt;=3),LOOKUP($A$3,Models!$D$7:$D$9,Models!$G$17:$G$19),IF(AND($U254&gt;=4,$U254&lt;=6),LOOKUP($A$3,Models!$D$7:$D$9,Models!$H$17:$H$19), IF(AND($U254&gt;=7,$U254&lt;=10),LOOKUP($A$3,Models!$D$7:$D$9,Models!$I$17:$I$19), IF($U254 &gt; 10,LOOKUP($A$3,Models!$D$7:$D$9,Models!$J$17:$J$19), 0))))), 0)</f>
        <v>0</v>
      </c>
      <c r="AA254" s="14">
        <f>IF($T254=Models!$E$21,IF($U254&lt;1,LOOKUP($A$3,Models!$D$7:$D$9,Models!$F$22:$F$24),IF(AND($U254&gt;=1,$U254&lt;=3),LOOKUP($A$3,Models!$D$7:$D$9,Models!$G$22:$G$24),IF(AND($U254&gt;=4,$U254&lt;=6),LOOKUP($A$3,Models!$D$7:$D$9,Models!$H$22:$H$24), IF(AND($U254&gt;=7,$U254&lt;=10),LOOKUP($A$3,Models!$D$7:$D$9,Models!$I$22:$I$24), IF($U254 &gt; 10,LOOKUP($A$3,Models!$D$7:$D$9,Models!$J$22:$J$24), 0))))), 0)</f>
        <v>0</v>
      </c>
      <c r="AB254" s="14">
        <f>IF($T254=Models!$E$26,IF($U254&lt;1,LOOKUP($A$3,Models!$D$7:$D$9,Models!$F$27:$F$29),IF(AND($U254&gt;=1,$U254&lt;=3),LOOKUP($A$3,Models!$D$7:$D$9,Models!$G$27:$G$29),IF(AND($U254&gt;=4,$U254&lt;=6),LOOKUP($A$3,Models!$D$7:$D$9,Models!$H$27:$H$29), IF(AND($U254&gt;=7,$U254&lt;=10),LOOKUP($A$3,Models!$D$7:$D$9,Models!$I$27:$I$29), IF($U254 &gt; 10,LOOKUP($A$3,Models!$D$7:$D$9,Models!$J$27:$J$29), 0))))), 0)</f>
        <v>0</v>
      </c>
      <c r="AC254" s="14">
        <f>IF($T254=Models!$E$31,IF($U254&lt;1,LOOKUP($A$3,Models!$D$7:$D$9,Models!$F$32:$F$34),IF(AND($U254&gt;=1,$U254&lt;=3),LOOKUP($A$3,Models!$D$7:$D$9,Models!$G$32:$G$34),IF(AND($U254&gt;=4,$U254&lt;=6),LOOKUP($A$3,Models!$D$7:$D$9,Models!$H$32:$H$34), IF(AND($U254&gt;=7,$U254&lt;=10),LOOKUP($A$3,Models!$D$7:$D$9,Models!$I$32:$I$34), IF($U254 &gt; 10,LOOKUP($A$3,Models!$D$7:$D$9,Models!$J$32:$J$34), 0))))), 0)</f>
        <v>0</v>
      </c>
      <c r="AD254" s="14">
        <f>IF($T254=Models!$E$39,IF($U254&lt;1,LOOKUP($A$3,Models!$D$7:$D$9,Models!$F$40:$F$42),IF(AND($U254&gt;=1,$U254&lt;=4),LOOKUP($A$3,Models!$D$7:$D$9,Models!$G$40:$G$42),IF(AND($U254&gt;=5,$U254&lt;=7),LOOKUP($A$3,Models!$D$7:$D$9,Models!$H$40:$H$42), IF($U254 &gt; 7,LOOKUP($A$3,Models!$D$7:$D$9,Models!$I$40:$I$42), 0)))), 0)</f>
        <v>0</v>
      </c>
      <c r="AE254" s="14">
        <f>IF($T254=Models!$E$44,IF($U254&lt;1,LOOKUP($A$3,Models!$D$7:$D$9,Models!$F$45:$F$47),IF(AND($U254&gt;=1,$U254&lt;=4),LOOKUP($A$3,Models!$D$7:$D$9,Models!$G$45:$G$47),IF(AND($U254&gt;=5,$U254&lt;=7),LOOKUP($A$3,Models!$D$7:$D$9,Models!$H$45:$H$47), IF($U254 &gt; 7,LOOKUP($A$3,Models!$D$7:$D$9,Models!$I$45:$I$47), 0)))), 0)</f>
        <v>0</v>
      </c>
      <c r="AF254" s="14">
        <f>IF($T254=Models!$E$49,IF($U254&lt;1,LOOKUP($A$3,Models!$D$7:$D$9,Models!$F$50:$F$52),IF(AND($U254&gt;=1,$U254&lt;=4),LOOKUP($A$3,Models!$D$7:$D$9,Models!$G$50:$G$52),IF(AND($U254&gt;=5,$U254&lt;=7),LOOKUP($A$3,Models!$D$7:$D$9,Models!$H$50:$H$52), IF($U254 &gt; 7,LOOKUP($A$3,Models!$D$7:$D$9,Models!$I$50:$I$52), 0)))), 0)</f>
        <v>0</v>
      </c>
      <c r="AG254" s="14">
        <f>IF($T254=Models!$E$54,IF($U254&lt;1,LOOKUP($A$3,Models!$D$7:$D$9,Models!$F$55:$F$57),IF(AND($U254&gt;=1,$U254&lt;=4),LOOKUP($A$3,Models!$D$7:$D$9,Models!$G$55:$G$57),IF(AND($U254&gt;=5,$U254&lt;=7),LOOKUP($A$3,Models!$D$7:$D$9,Models!$H$55:$H$57), IF($U254 &gt; 7,LOOKUP($A$3,Models!$D$7:$D$9,Models!$I$55:$I$57), 0)))), 0)</f>
        <v>0</v>
      </c>
      <c r="AH254" s="14">
        <f>IF($T254=Models!$E$59,IF($U254&lt;1,LOOKUP($A$3,Models!$D$7:$D$9,Models!$F$60:$F$62),IF(AND($U254&gt;=1,$U254&lt;=4),LOOKUP($A$3,Models!$D$7:$D$9,Models!$G$60:$G$62),IF(AND($U254&gt;=5,$U254&lt;=7),LOOKUP($A$3,Models!$D$7:$D$9,Models!$H$60:$H$62), IF($U254 &gt; 7,LOOKUP($A$3,Models!$D$7:$D$9,Models!$I$60:$I$62), 0)))), 0)</f>
        <v>0</v>
      </c>
    </row>
    <row r="255" spans="16:34">
      <c r="P255" s="6" t="e">
        <f ca="1">IF(LOOKUP(Beds!A288, Models!$A$4:$A$105, Models!$B$4:$B$105) = "QUEBEC 2", " ", IF(LOOKUP(Beds!A288, Models!$A$4:$A$105, Models!$B$4:$B$105) = "QUEBEC", " ", IF(Beds!B288 = 0, 0, YEAR(NOW())-IF(VALUE(LEFT(Beds!B288,2))&gt;80,CONCATENATE(19,LEFT(Beds!B288,2)),CONCATENATE(20,LEFT(Beds!B288,2))))))</f>
        <v>#N/A</v>
      </c>
      <c r="S255" s="7" t="str">
        <f>LEFT(Beds!A286,4)</f>
        <v/>
      </c>
      <c r="T255" t="str">
        <f>IF(S255 = "", " ", LOOKUP(S255,Models!$A$4:$A$99,Models!$B$4:$B$99))</f>
        <v xml:space="preserve"> </v>
      </c>
      <c r="U255" t="str">
        <f>Beds!C286</f>
        <v/>
      </c>
      <c r="W255">
        <f t="shared" si="3"/>
        <v>0</v>
      </c>
      <c r="X255" s="14">
        <f>IF($T255=Models!$E$6,IF($U255&lt;1,LOOKUP($A$3,Models!$D$7:$D$9,Models!$F$7:$F$9),IF(AND($U255&gt;=1,$U255&lt;=3),LOOKUP($A$3,Models!$D$7:$D$9,Models!$G$7:$G$9),IF(AND($U255&gt;=4,$U255&lt;=6),LOOKUP($A$3,Models!$D$7:$D$9,Models!$H$7:$H$9), IF(AND($U255&gt;=7,$U255&lt;=10),LOOKUP($A$3,Models!$D$7:$D$9,Models!$I$7:$I$9), IF($U255 &gt; 10,LOOKUP($A$3,Models!$D$7:$D$9,Models!$J$7:$J$9), 0))))), 0)</f>
        <v>0</v>
      </c>
      <c r="Y255" s="14">
        <f>IF($T255=Models!$E$11,IF($U255&lt;1,LOOKUP($A$3,Models!$D$7:$D$9,Models!$F$12:$F$14),IF(AND($U255&gt;=1,$U255&lt;=3),LOOKUP($A$3,Models!$D$7:$D$9,Models!$G$12:$G$14),IF(AND($U255&gt;=4,$U255&lt;=6),LOOKUP($A$3,Models!$D$7:$D$9,Models!$H$12:$H$14), IF(AND($U255&gt;=7,$U255&lt;=10),LOOKUP($A$3,Models!$D$7:$D$9,Models!$I$12:$I$14), IF($U255 &gt; 10,LOOKUP($A$3,Models!$D$7:$D$9,Models!$J$12:$J$14), 0))))), 0)</f>
        <v>0</v>
      </c>
      <c r="Z255" s="14">
        <f>IF($T255=Models!$E$16,IF($U255&lt;1,LOOKUP($A$3,Models!$D$7:$D$9,Models!$F$17:$F$19),IF(AND($U255&gt;=1,$U255&lt;=3),LOOKUP($A$3,Models!$D$7:$D$9,Models!$G$17:$G$19),IF(AND($U255&gt;=4,$U255&lt;=6),LOOKUP($A$3,Models!$D$7:$D$9,Models!$H$17:$H$19), IF(AND($U255&gt;=7,$U255&lt;=10),LOOKUP($A$3,Models!$D$7:$D$9,Models!$I$17:$I$19), IF($U255 &gt; 10,LOOKUP($A$3,Models!$D$7:$D$9,Models!$J$17:$J$19), 0))))), 0)</f>
        <v>0</v>
      </c>
      <c r="AA255" s="14">
        <f>IF($T255=Models!$E$21,IF($U255&lt;1,LOOKUP($A$3,Models!$D$7:$D$9,Models!$F$22:$F$24),IF(AND($U255&gt;=1,$U255&lt;=3),LOOKUP($A$3,Models!$D$7:$D$9,Models!$G$22:$G$24),IF(AND($U255&gt;=4,$U255&lt;=6),LOOKUP($A$3,Models!$D$7:$D$9,Models!$H$22:$H$24), IF(AND($U255&gt;=7,$U255&lt;=10),LOOKUP($A$3,Models!$D$7:$D$9,Models!$I$22:$I$24), IF($U255 &gt; 10,LOOKUP($A$3,Models!$D$7:$D$9,Models!$J$22:$J$24), 0))))), 0)</f>
        <v>0</v>
      </c>
      <c r="AB255" s="14">
        <f>IF($T255=Models!$E$26,IF($U255&lt;1,LOOKUP($A$3,Models!$D$7:$D$9,Models!$F$27:$F$29),IF(AND($U255&gt;=1,$U255&lt;=3),LOOKUP($A$3,Models!$D$7:$D$9,Models!$G$27:$G$29),IF(AND($U255&gt;=4,$U255&lt;=6),LOOKUP($A$3,Models!$D$7:$D$9,Models!$H$27:$H$29), IF(AND($U255&gt;=7,$U255&lt;=10),LOOKUP($A$3,Models!$D$7:$D$9,Models!$I$27:$I$29), IF($U255 &gt; 10,LOOKUP($A$3,Models!$D$7:$D$9,Models!$J$27:$J$29), 0))))), 0)</f>
        <v>0</v>
      </c>
      <c r="AC255" s="14">
        <f>IF($T255=Models!$E$31,IF($U255&lt;1,LOOKUP($A$3,Models!$D$7:$D$9,Models!$F$32:$F$34),IF(AND($U255&gt;=1,$U255&lt;=3),LOOKUP($A$3,Models!$D$7:$D$9,Models!$G$32:$G$34),IF(AND($U255&gt;=4,$U255&lt;=6),LOOKUP($A$3,Models!$D$7:$D$9,Models!$H$32:$H$34), IF(AND($U255&gt;=7,$U255&lt;=10),LOOKUP($A$3,Models!$D$7:$D$9,Models!$I$32:$I$34), IF($U255 &gt; 10,LOOKUP($A$3,Models!$D$7:$D$9,Models!$J$32:$J$34), 0))))), 0)</f>
        <v>0</v>
      </c>
      <c r="AD255" s="14">
        <f>IF($T255=Models!$E$39,IF($U255&lt;1,LOOKUP($A$3,Models!$D$7:$D$9,Models!$F$40:$F$42),IF(AND($U255&gt;=1,$U255&lt;=4),LOOKUP($A$3,Models!$D$7:$D$9,Models!$G$40:$G$42),IF(AND($U255&gt;=5,$U255&lt;=7),LOOKUP($A$3,Models!$D$7:$D$9,Models!$H$40:$H$42), IF($U255 &gt; 7,LOOKUP($A$3,Models!$D$7:$D$9,Models!$I$40:$I$42), 0)))), 0)</f>
        <v>0</v>
      </c>
      <c r="AE255" s="14">
        <f>IF($T255=Models!$E$44,IF($U255&lt;1,LOOKUP($A$3,Models!$D$7:$D$9,Models!$F$45:$F$47),IF(AND($U255&gt;=1,$U255&lt;=4),LOOKUP($A$3,Models!$D$7:$D$9,Models!$G$45:$G$47),IF(AND($U255&gt;=5,$U255&lt;=7),LOOKUP($A$3,Models!$D$7:$D$9,Models!$H$45:$H$47), IF($U255 &gt; 7,LOOKUP($A$3,Models!$D$7:$D$9,Models!$I$45:$I$47), 0)))), 0)</f>
        <v>0</v>
      </c>
      <c r="AF255" s="14">
        <f>IF($T255=Models!$E$49,IF($U255&lt;1,LOOKUP($A$3,Models!$D$7:$D$9,Models!$F$50:$F$52),IF(AND($U255&gt;=1,$U255&lt;=4),LOOKUP($A$3,Models!$D$7:$D$9,Models!$G$50:$G$52),IF(AND($U255&gt;=5,$U255&lt;=7),LOOKUP($A$3,Models!$D$7:$D$9,Models!$H$50:$H$52), IF($U255 &gt; 7,LOOKUP($A$3,Models!$D$7:$D$9,Models!$I$50:$I$52), 0)))), 0)</f>
        <v>0</v>
      </c>
      <c r="AG255" s="14">
        <f>IF($T255=Models!$E$54,IF($U255&lt;1,LOOKUP($A$3,Models!$D$7:$D$9,Models!$F$55:$F$57),IF(AND($U255&gt;=1,$U255&lt;=4),LOOKUP($A$3,Models!$D$7:$D$9,Models!$G$55:$G$57),IF(AND($U255&gt;=5,$U255&lt;=7),LOOKUP($A$3,Models!$D$7:$D$9,Models!$H$55:$H$57), IF($U255 &gt; 7,LOOKUP($A$3,Models!$D$7:$D$9,Models!$I$55:$I$57), 0)))), 0)</f>
        <v>0</v>
      </c>
      <c r="AH255" s="14">
        <f>IF($T255=Models!$E$59,IF($U255&lt;1,LOOKUP($A$3,Models!$D$7:$D$9,Models!$F$60:$F$62),IF(AND($U255&gt;=1,$U255&lt;=4),LOOKUP($A$3,Models!$D$7:$D$9,Models!$G$60:$G$62),IF(AND($U255&gt;=5,$U255&lt;=7),LOOKUP($A$3,Models!$D$7:$D$9,Models!$H$60:$H$62), IF($U255 &gt; 7,LOOKUP($A$3,Models!$D$7:$D$9,Models!$I$60:$I$62), 0)))), 0)</f>
        <v>0</v>
      </c>
    </row>
    <row r="256" spans="16:34">
      <c r="P256" s="6" t="e">
        <f ca="1">IF(LOOKUP(Beds!A289, Models!$A$4:$A$105, Models!$B$4:$B$105) = "QUEBEC 2", " ", IF(LOOKUP(Beds!A289, Models!$A$4:$A$105, Models!$B$4:$B$105) = "QUEBEC", " ", IF(Beds!B289 = 0, 0, YEAR(NOW())-IF(VALUE(LEFT(Beds!B289,2))&gt;80,CONCATENATE(19,LEFT(Beds!B289,2)),CONCATENATE(20,LEFT(Beds!B289,2))))))</f>
        <v>#N/A</v>
      </c>
      <c r="S256" s="7" t="str">
        <f>LEFT(Beds!A287,4)</f>
        <v/>
      </c>
      <c r="T256" t="str">
        <f>IF(S256 = "", " ", LOOKUP(S256,Models!$A$4:$A$99,Models!$B$4:$B$99))</f>
        <v xml:space="preserve"> </v>
      </c>
      <c r="U256" t="str">
        <f>Beds!C287</f>
        <v/>
      </c>
      <c r="W256">
        <f t="shared" si="3"/>
        <v>0</v>
      </c>
      <c r="X256" s="14">
        <f>IF($T256=Models!$E$6,IF($U256&lt;1,LOOKUP($A$3,Models!$D$7:$D$9,Models!$F$7:$F$9),IF(AND($U256&gt;=1,$U256&lt;=3),LOOKUP($A$3,Models!$D$7:$D$9,Models!$G$7:$G$9),IF(AND($U256&gt;=4,$U256&lt;=6),LOOKUP($A$3,Models!$D$7:$D$9,Models!$H$7:$H$9), IF(AND($U256&gt;=7,$U256&lt;=10),LOOKUP($A$3,Models!$D$7:$D$9,Models!$I$7:$I$9), IF($U256 &gt; 10,LOOKUP($A$3,Models!$D$7:$D$9,Models!$J$7:$J$9), 0))))), 0)</f>
        <v>0</v>
      </c>
      <c r="Y256" s="14">
        <f>IF($T256=Models!$E$11,IF($U256&lt;1,LOOKUP($A$3,Models!$D$7:$D$9,Models!$F$12:$F$14),IF(AND($U256&gt;=1,$U256&lt;=3),LOOKUP($A$3,Models!$D$7:$D$9,Models!$G$12:$G$14),IF(AND($U256&gt;=4,$U256&lt;=6),LOOKUP($A$3,Models!$D$7:$D$9,Models!$H$12:$H$14), IF(AND($U256&gt;=7,$U256&lt;=10),LOOKUP($A$3,Models!$D$7:$D$9,Models!$I$12:$I$14), IF($U256 &gt; 10,LOOKUP($A$3,Models!$D$7:$D$9,Models!$J$12:$J$14), 0))))), 0)</f>
        <v>0</v>
      </c>
      <c r="Z256" s="14">
        <f>IF($T256=Models!$E$16,IF($U256&lt;1,LOOKUP($A$3,Models!$D$7:$D$9,Models!$F$17:$F$19),IF(AND($U256&gt;=1,$U256&lt;=3),LOOKUP($A$3,Models!$D$7:$D$9,Models!$G$17:$G$19),IF(AND($U256&gt;=4,$U256&lt;=6),LOOKUP($A$3,Models!$D$7:$D$9,Models!$H$17:$H$19), IF(AND($U256&gt;=7,$U256&lt;=10),LOOKUP($A$3,Models!$D$7:$D$9,Models!$I$17:$I$19), IF($U256 &gt; 10,LOOKUP($A$3,Models!$D$7:$D$9,Models!$J$17:$J$19), 0))))), 0)</f>
        <v>0</v>
      </c>
      <c r="AA256" s="14">
        <f>IF($T256=Models!$E$21,IF($U256&lt;1,LOOKUP($A$3,Models!$D$7:$D$9,Models!$F$22:$F$24),IF(AND($U256&gt;=1,$U256&lt;=3),LOOKUP($A$3,Models!$D$7:$D$9,Models!$G$22:$G$24),IF(AND($U256&gt;=4,$U256&lt;=6),LOOKUP($A$3,Models!$D$7:$D$9,Models!$H$22:$H$24), IF(AND($U256&gt;=7,$U256&lt;=10),LOOKUP($A$3,Models!$D$7:$D$9,Models!$I$22:$I$24), IF($U256 &gt; 10,LOOKUP($A$3,Models!$D$7:$D$9,Models!$J$22:$J$24), 0))))), 0)</f>
        <v>0</v>
      </c>
      <c r="AB256" s="14">
        <f>IF($T256=Models!$E$26,IF($U256&lt;1,LOOKUP($A$3,Models!$D$7:$D$9,Models!$F$27:$F$29),IF(AND($U256&gt;=1,$U256&lt;=3),LOOKUP($A$3,Models!$D$7:$D$9,Models!$G$27:$G$29),IF(AND($U256&gt;=4,$U256&lt;=6),LOOKUP($A$3,Models!$D$7:$D$9,Models!$H$27:$H$29), IF(AND($U256&gt;=7,$U256&lt;=10),LOOKUP($A$3,Models!$D$7:$D$9,Models!$I$27:$I$29), IF($U256 &gt; 10,LOOKUP($A$3,Models!$D$7:$D$9,Models!$J$27:$J$29), 0))))), 0)</f>
        <v>0</v>
      </c>
      <c r="AC256" s="14">
        <f>IF($T256=Models!$E$31,IF($U256&lt;1,LOOKUP($A$3,Models!$D$7:$D$9,Models!$F$32:$F$34),IF(AND($U256&gt;=1,$U256&lt;=3),LOOKUP($A$3,Models!$D$7:$D$9,Models!$G$32:$G$34),IF(AND($U256&gt;=4,$U256&lt;=6),LOOKUP($A$3,Models!$D$7:$D$9,Models!$H$32:$H$34), IF(AND($U256&gt;=7,$U256&lt;=10),LOOKUP($A$3,Models!$D$7:$D$9,Models!$I$32:$I$34), IF($U256 &gt; 10,LOOKUP($A$3,Models!$D$7:$D$9,Models!$J$32:$J$34), 0))))), 0)</f>
        <v>0</v>
      </c>
      <c r="AD256" s="14">
        <f>IF($T256=Models!$E$39,IF($U256&lt;1,LOOKUP($A$3,Models!$D$7:$D$9,Models!$F$40:$F$42),IF(AND($U256&gt;=1,$U256&lt;=4),LOOKUP($A$3,Models!$D$7:$D$9,Models!$G$40:$G$42),IF(AND($U256&gt;=5,$U256&lt;=7),LOOKUP($A$3,Models!$D$7:$D$9,Models!$H$40:$H$42), IF($U256 &gt; 7,LOOKUP($A$3,Models!$D$7:$D$9,Models!$I$40:$I$42), 0)))), 0)</f>
        <v>0</v>
      </c>
      <c r="AE256" s="14">
        <f>IF($T256=Models!$E$44,IF($U256&lt;1,LOOKUP($A$3,Models!$D$7:$D$9,Models!$F$45:$F$47),IF(AND($U256&gt;=1,$U256&lt;=4),LOOKUP($A$3,Models!$D$7:$D$9,Models!$G$45:$G$47),IF(AND($U256&gt;=5,$U256&lt;=7),LOOKUP($A$3,Models!$D$7:$D$9,Models!$H$45:$H$47), IF($U256 &gt; 7,LOOKUP($A$3,Models!$D$7:$D$9,Models!$I$45:$I$47), 0)))), 0)</f>
        <v>0</v>
      </c>
      <c r="AF256" s="14">
        <f>IF($T256=Models!$E$49,IF($U256&lt;1,LOOKUP($A$3,Models!$D$7:$D$9,Models!$F$50:$F$52),IF(AND($U256&gt;=1,$U256&lt;=4),LOOKUP($A$3,Models!$D$7:$D$9,Models!$G$50:$G$52),IF(AND($U256&gt;=5,$U256&lt;=7),LOOKUP($A$3,Models!$D$7:$D$9,Models!$H$50:$H$52), IF($U256 &gt; 7,LOOKUP($A$3,Models!$D$7:$D$9,Models!$I$50:$I$52), 0)))), 0)</f>
        <v>0</v>
      </c>
      <c r="AG256" s="14">
        <f>IF($T256=Models!$E$54,IF($U256&lt;1,LOOKUP($A$3,Models!$D$7:$D$9,Models!$F$55:$F$57),IF(AND($U256&gt;=1,$U256&lt;=4),LOOKUP($A$3,Models!$D$7:$D$9,Models!$G$55:$G$57),IF(AND($U256&gt;=5,$U256&lt;=7),LOOKUP($A$3,Models!$D$7:$D$9,Models!$H$55:$H$57), IF($U256 &gt; 7,LOOKUP($A$3,Models!$D$7:$D$9,Models!$I$55:$I$57), 0)))), 0)</f>
        <v>0</v>
      </c>
      <c r="AH256" s="14">
        <f>IF($T256=Models!$E$59,IF($U256&lt;1,LOOKUP($A$3,Models!$D$7:$D$9,Models!$F$60:$F$62),IF(AND($U256&gt;=1,$U256&lt;=4),LOOKUP($A$3,Models!$D$7:$D$9,Models!$G$60:$G$62),IF(AND($U256&gt;=5,$U256&lt;=7),LOOKUP($A$3,Models!$D$7:$D$9,Models!$H$60:$H$62), IF($U256 &gt; 7,LOOKUP($A$3,Models!$D$7:$D$9,Models!$I$60:$I$62), 0)))), 0)</f>
        <v>0</v>
      </c>
    </row>
    <row r="257" spans="16:34">
      <c r="P257" s="6" t="e">
        <f ca="1">IF(LOOKUP(Beds!A290, Models!$A$4:$A$105, Models!$B$4:$B$105) = "QUEBEC 2", " ", IF(LOOKUP(Beds!A290, Models!$A$4:$A$105, Models!$B$4:$B$105) = "QUEBEC", " ", IF(Beds!B290 = 0, 0, YEAR(NOW())-IF(VALUE(LEFT(Beds!B290,2))&gt;80,CONCATENATE(19,LEFT(Beds!B290,2)),CONCATENATE(20,LEFT(Beds!B290,2))))))</f>
        <v>#N/A</v>
      </c>
      <c r="S257" s="7" t="str">
        <f>LEFT(Beds!A288,4)</f>
        <v/>
      </c>
      <c r="T257" t="str">
        <f>IF(S257 = "", " ", LOOKUP(S257,Models!$A$4:$A$99,Models!$B$4:$B$99))</f>
        <v xml:space="preserve"> </v>
      </c>
      <c r="U257" t="str">
        <f>Beds!C288</f>
        <v/>
      </c>
      <c r="W257">
        <f t="shared" si="3"/>
        <v>0</v>
      </c>
      <c r="X257" s="14">
        <f>IF($T257=Models!$E$6,IF($U257&lt;1,LOOKUP($A$3,Models!$D$7:$D$9,Models!$F$7:$F$9),IF(AND($U257&gt;=1,$U257&lt;=3),LOOKUP($A$3,Models!$D$7:$D$9,Models!$G$7:$G$9),IF(AND($U257&gt;=4,$U257&lt;=6),LOOKUP($A$3,Models!$D$7:$D$9,Models!$H$7:$H$9), IF(AND($U257&gt;=7,$U257&lt;=10),LOOKUP($A$3,Models!$D$7:$D$9,Models!$I$7:$I$9), IF($U257 &gt; 10,LOOKUP($A$3,Models!$D$7:$D$9,Models!$J$7:$J$9), 0))))), 0)</f>
        <v>0</v>
      </c>
      <c r="Y257" s="14">
        <f>IF($T257=Models!$E$11,IF($U257&lt;1,LOOKUP($A$3,Models!$D$7:$D$9,Models!$F$12:$F$14),IF(AND($U257&gt;=1,$U257&lt;=3),LOOKUP($A$3,Models!$D$7:$D$9,Models!$G$12:$G$14),IF(AND($U257&gt;=4,$U257&lt;=6),LOOKUP($A$3,Models!$D$7:$D$9,Models!$H$12:$H$14), IF(AND($U257&gt;=7,$U257&lt;=10),LOOKUP($A$3,Models!$D$7:$D$9,Models!$I$12:$I$14), IF($U257 &gt; 10,LOOKUP($A$3,Models!$D$7:$D$9,Models!$J$12:$J$14), 0))))), 0)</f>
        <v>0</v>
      </c>
      <c r="Z257" s="14">
        <f>IF($T257=Models!$E$16,IF($U257&lt;1,LOOKUP($A$3,Models!$D$7:$D$9,Models!$F$17:$F$19),IF(AND($U257&gt;=1,$U257&lt;=3),LOOKUP($A$3,Models!$D$7:$D$9,Models!$G$17:$G$19),IF(AND($U257&gt;=4,$U257&lt;=6),LOOKUP($A$3,Models!$D$7:$D$9,Models!$H$17:$H$19), IF(AND($U257&gt;=7,$U257&lt;=10),LOOKUP($A$3,Models!$D$7:$D$9,Models!$I$17:$I$19), IF($U257 &gt; 10,LOOKUP($A$3,Models!$D$7:$D$9,Models!$J$17:$J$19), 0))))), 0)</f>
        <v>0</v>
      </c>
      <c r="AA257" s="14">
        <f>IF($T257=Models!$E$21,IF($U257&lt;1,LOOKUP($A$3,Models!$D$7:$D$9,Models!$F$22:$F$24),IF(AND($U257&gt;=1,$U257&lt;=3),LOOKUP($A$3,Models!$D$7:$D$9,Models!$G$22:$G$24),IF(AND($U257&gt;=4,$U257&lt;=6),LOOKUP($A$3,Models!$D$7:$D$9,Models!$H$22:$H$24), IF(AND($U257&gt;=7,$U257&lt;=10),LOOKUP($A$3,Models!$D$7:$D$9,Models!$I$22:$I$24), IF($U257 &gt; 10,LOOKUP($A$3,Models!$D$7:$D$9,Models!$J$22:$J$24), 0))))), 0)</f>
        <v>0</v>
      </c>
      <c r="AB257" s="14">
        <f>IF($T257=Models!$E$26,IF($U257&lt;1,LOOKUP($A$3,Models!$D$7:$D$9,Models!$F$27:$F$29),IF(AND($U257&gt;=1,$U257&lt;=3),LOOKUP($A$3,Models!$D$7:$D$9,Models!$G$27:$G$29),IF(AND($U257&gt;=4,$U257&lt;=6),LOOKUP($A$3,Models!$D$7:$D$9,Models!$H$27:$H$29), IF(AND($U257&gt;=7,$U257&lt;=10),LOOKUP($A$3,Models!$D$7:$D$9,Models!$I$27:$I$29), IF($U257 &gt; 10,LOOKUP($A$3,Models!$D$7:$D$9,Models!$J$27:$J$29), 0))))), 0)</f>
        <v>0</v>
      </c>
      <c r="AC257" s="14">
        <f>IF($T257=Models!$E$31,IF($U257&lt;1,LOOKUP($A$3,Models!$D$7:$D$9,Models!$F$32:$F$34),IF(AND($U257&gt;=1,$U257&lt;=3),LOOKUP($A$3,Models!$D$7:$D$9,Models!$G$32:$G$34),IF(AND($U257&gt;=4,$U257&lt;=6),LOOKUP($A$3,Models!$D$7:$D$9,Models!$H$32:$H$34), IF(AND($U257&gt;=7,$U257&lt;=10),LOOKUP($A$3,Models!$D$7:$D$9,Models!$I$32:$I$34), IF($U257 &gt; 10,LOOKUP($A$3,Models!$D$7:$D$9,Models!$J$32:$J$34), 0))))), 0)</f>
        <v>0</v>
      </c>
      <c r="AD257" s="14">
        <f>IF($T257=Models!$E$39,IF($U257&lt;1,LOOKUP($A$3,Models!$D$7:$D$9,Models!$F$40:$F$42),IF(AND($U257&gt;=1,$U257&lt;=4),LOOKUP($A$3,Models!$D$7:$D$9,Models!$G$40:$G$42),IF(AND($U257&gt;=5,$U257&lt;=7),LOOKUP($A$3,Models!$D$7:$D$9,Models!$H$40:$H$42), IF($U257 &gt; 7,LOOKUP($A$3,Models!$D$7:$D$9,Models!$I$40:$I$42), 0)))), 0)</f>
        <v>0</v>
      </c>
      <c r="AE257" s="14">
        <f>IF($T257=Models!$E$44,IF($U257&lt;1,LOOKUP($A$3,Models!$D$7:$D$9,Models!$F$45:$F$47),IF(AND($U257&gt;=1,$U257&lt;=4),LOOKUP($A$3,Models!$D$7:$D$9,Models!$G$45:$G$47),IF(AND($U257&gt;=5,$U257&lt;=7),LOOKUP($A$3,Models!$D$7:$D$9,Models!$H$45:$H$47), IF($U257 &gt; 7,LOOKUP($A$3,Models!$D$7:$D$9,Models!$I$45:$I$47), 0)))), 0)</f>
        <v>0</v>
      </c>
      <c r="AF257" s="14">
        <f>IF($T257=Models!$E$49,IF($U257&lt;1,LOOKUP($A$3,Models!$D$7:$D$9,Models!$F$50:$F$52),IF(AND($U257&gt;=1,$U257&lt;=4),LOOKUP($A$3,Models!$D$7:$D$9,Models!$G$50:$G$52),IF(AND($U257&gt;=5,$U257&lt;=7),LOOKUP($A$3,Models!$D$7:$D$9,Models!$H$50:$H$52), IF($U257 &gt; 7,LOOKUP($A$3,Models!$D$7:$D$9,Models!$I$50:$I$52), 0)))), 0)</f>
        <v>0</v>
      </c>
      <c r="AG257" s="14">
        <f>IF($T257=Models!$E$54,IF($U257&lt;1,LOOKUP($A$3,Models!$D$7:$D$9,Models!$F$55:$F$57),IF(AND($U257&gt;=1,$U257&lt;=4),LOOKUP($A$3,Models!$D$7:$D$9,Models!$G$55:$G$57),IF(AND($U257&gt;=5,$U257&lt;=7),LOOKUP($A$3,Models!$D$7:$D$9,Models!$H$55:$H$57), IF($U257 &gt; 7,LOOKUP($A$3,Models!$D$7:$D$9,Models!$I$55:$I$57), 0)))), 0)</f>
        <v>0</v>
      </c>
      <c r="AH257" s="14">
        <f>IF($T257=Models!$E$59,IF($U257&lt;1,LOOKUP($A$3,Models!$D$7:$D$9,Models!$F$60:$F$62),IF(AND($U257&gt;=1,$U257&lt;=4),LOOKUP($A$3,Models!$D$7:$D$9,Models!$G$60:$G$62),IF(AND($U257&gt;=5,$U257&lt;=7),LOOKUP($A$3,Models!$D$7:$D$9,Models!$H$60:$H$62), IF($U257 &gt; 7,LOOKUP($A$3,Models!$D$7:$D$9,Models!$I$60:$I$62), 0)))), 0)</f>
        <v>0</v>
      </c>
    </row>
    <row r="258" spans="16:34">
      <c r="P258" s="6" t="e">
        <f ca="1">IF(LOOKUP(Beds!A291, Models!$A$4:$A$105, Models!$B$4:$B$105) = "QUEBEC 2", " ", IF(LOOKUP(Beds!A291, Models!$A$4:$A$105, Models!$B$4:$B$105) = "QUEBEC", " ", IF(Beds!B291 = 0, 0, YEAR(NOW())-IF(VALUE(LEFT(Beds!B291,2))&gt;80,CONCATENATE(19,LEFT(Beds!B291,2)),CONCATENATE(20,LEFT(Beds!B291,2))))))</f>
        <v>#N/A</v>
      </c>
      <c r="S258" s="7" t="str">
        <f>LEFT(Beds!A289,4)</f>
        <v/>
      </c>
      <c r="T258" t="str">
        <f>IF(S258 = "", " ", LOOKUP(S258,Models!$A$4:$A$99,Models!$B$4:$B$99))</f>
        <v xml:space="preserve"> </v>
      </c>
      <c r="U258" t="str">
        <f>Beds!C289</f>
        <v/>
      </c>
      <c r="W258">
        <f t="shared" si="3"/>
        <v>0</v>
      </c>
      <c r="X258" s="14">
        <f>IF($T258=Models!$E$6,IF($U258&lt;1,LOOKUP($A$3,Models!$D$7:$D$9,Models!$F$7:$F$9),IF(AND($U258&gt;=1,$U258&lt;=3),LOOKUP($A$3,Models!$D$7:$D$9,Models!$G$7:$G$9),IF(AND($U258&gt;=4,$U258&lt;=6),LOOKUP($A$3,Models!$D$7:$D$9,Models!$H$7:$H$9), IF(AND($U258&gt;=7,$U258&lt;=10),LOOKUP($A$3,Models!$D$7:$D$9,Models!$I$7:$I$9), IF($U258 &gt; 10,LOOKUP($A$3,Models!$D$7:$D$9,Models!$J$7:$J$9), 0))))), 0)</f>
        <v>0</v>
      </c>
      <c r="Y258" s="14">
        <f>IF($T258=Models!$E$11,IF($U258&lt;1,LOOKUP($A$3,Models!$D$7:$D$9,Models!$F$12:$F$14),IF(AND($U258&gt;=1,$U258&lt;=3),LOOKUP($A$3,Models!$D$7:$D$9,Models!$G$12:$G$14),IF(AND($U258&gt;=4,$U258&lt;=6),LOOKUP($A$3,Models!$D$7:$D$9,Models!$H$12:$H$14), IF(AND($U258&gt;=7,$U258&lt;=10),LOOKUP($A$3,Models!$D$7:$D$9,Models!$I$12:$I$14), IF($U258 &gt; 10,LOOKUP($A$3,Models!$D$7:$D$9,Models!$J$12:$J$14), 0))))), 0)</f>
        <v>0</v>
      </c>
      <c r="Z258" s="14">
        <f>IF($T258=Models!$E$16,IF($U258&lt;1,LOOKUP($A$3,Models!$D$7:$D$9,Models!$F$17:$F$19),IF(AND($U258&gt;=1,$U258&lt;=3),LOOKUP($A$3,Models!$D$7:$D$9,Models!$G$17:$G$19),IF(AND($U258&gt;=4,$U258&lt;=6),LOOKUP($A$3,Models!$D$7:$D$9,Models!$H$17:$H$19), IF(AND($U258&gt;=7,$U258&lt;=10),LOOKUP($A$3,Models!$D$7:$D$9,Models!$I$17:$I$19), IF($U258 &gt; 10,LOOKUP($A$3,Models!$D$7:$D$9,Models!$J$17:$J$19), 0))))), 0)</f>
        <v>0</v>
      </c>
      <c r="AA258" s="14">
        <f>IF($T258=Models!$E$21,IF($U258&lt;1,LOOKUP($A$3,Models!$D$7:$D$9,Models!$F$22:$F$24),IF(AND($U258&gt;=1,$U258&lt;=3),LOOKUP($A$3,Models!$D$7:$D$9,Models!$G$22:$G$24),IF(AND($U258&gt;=4,$U258&lt;=6),LOOKUP($A$3,Models!$D$7:$D$9,Models!$H$22:$H$24), IF(AND($U258&gt;=7,$U258&lt;=10),LOOKUP($A$3,Models!$D$7:$D$9,Models!$I$22:$I$24), IF($U258 &gt; 10,LOOKUP($A$3,Models!$D$7:$D$9,Models!$J$22:$J$24), 0))))), 0)</f>
        <v>0</v>
      </c>
      <c r="AB258" s="14">
        <f>IF($T258=Models!$E$26,IF($U258&lt;1,LOOKUP($A$3,Models!$D$7:$D$9,Models!$F$27:$F$29),IF(AND($U258&gt;=1,$U258&lt;=3),LOOKUP($A$3,Models!$D$7:$D$9,Models!$G$27:$G$29),IF(AND($U258&gt;=4,$U258&lt;=6),LOOKUP($A$3,Models!$D$7:$D$9,Models!$H$27:$H$29), IF(AND($U258&gt;=7,$U258&lt;=10),LOOKUP($A$3,Models!$D$7:$D$9,Models!$I$27:$I$29), IF($U258 &gt; 10,LOOKUP($A$3,Models!$D$7:$D$9,Models!$J$27:$J$29), 0))))), 0)</f>
        <v>0</v>
      </c>
      <c r="AC258" s="14">
        <f>IF($T258=Models!$E$31,IF($U258&lt;1,LOOKUP($A$3,Models!$D$7:$D$9,Models!$F$32:$F$34),IF(AND($U258&gt;=1,$U258&lt;=3),LOOKUP($A$3,Models!$D$7:$D$9,Models!$G$32:$G$34),IF(AND($U258&gt;=4,$U258&lt;=6),LOOKUP($A$3,Models!$D$7:$D$9,Models!$H$32:$H$34), IF(AND($U258&gt;=7,$U258&lt;=10),LOOKUP($A$3,Models!$D$7:$D$9,Models!$I$32:$I$34), IF($U258 &gt; 10,LOOKUP($A$3,Models!$D$7:$D$9,Models!$J$32:$J$34), 0))))), 0)</f>
        <v>0</v>
      </c>
      <c r="AD258" s="14">
        <f>IF($T258=Models!$E$39,IF($U258&lt;1,LOOKUP($A$3,Models!$D$7:$D$9,Models!$F$40:$F$42),IF(AND($U258&gt;=1,$U258&lt;=4),LOOKUP($A$3,Models!$D$7:$D$9,Models!$G$40:$G$42),IF(AND($U258&gt;=5,$U258&lt;=7),LOOKUP($A$3,Models!$D$7:$D$9,Models!$H$40:$H$42), IF($U258 &gt; 7,LOOKUP($A$3,Models!$D$7:$D$9,Models!$I$40:$I$42), 0)))), 0)</f>
        <v>0</v>
      </c>
      <c r="AE258" s="14">
        <f>IF($T258=Models!$E$44,IF($U258&lt;1,LOOKUP($A$3,Models!$D$7:$D$9,Models!$F$45:$F$47),IF(AND($U258&gt;=1,$U258&lt;=4),LOOKUP($A$3,Models!$D$7:$D$9,Models!$G$45:$G$47),IF(AND($U258&gt;=5,$U258&lt;=7),LOOKUP($A$3,Models!$D$7:$D$9,Models!$H$45:$H$47), IF($U258 &gt; 7,LOOKUP($A$3,Models!$D$7:$D$9,Models!$I$45:$I$47), 0)))), 0)</f>
        <v>0</v>
      </c>
      <c r="AF258" s="14">
        <f>IF($T258=Models!$E$49,IF($U258&lt;1,LOOKUP($A$3,Models!$D$7:$D$9,Models!$F$50:$F$52),IF(AND($U258&gt;=1,$U258&lt;=4),LOOKUP($A$3,Models!$D$7:$D$9,Models!$G$50:$G$52),IF(AND($U258&gt;=5,$U258&lt;=7),LOOKUP($A$3,Models!$D$7:$D$9,Models!$H$50:$H$52), IF($U258 &gt; 7,LOOKUP($A$3,Models!$D$7:$D$9,Models!$I$50:$I$52), 0)))), 0)</f>
        <v>0</v>
      </c>
      <c r="AG258" s="14">
        <f>IF($T258=Models!$E$54,IF($U258&lt;1,LOOKUP($A$3,Models!$D$7:$D$9,Models!$F$55:$F$57),IF(AND($U258&gt;=1,$U258&lt;=4),LOOKUP($A$3,Models!$D$7:$D$9,Models!$G$55:$G$57),IF(AND($U258&gt;=5,$U258&lt;=7),LOOKUP($A$3,Models!$D$7:$D$9,Models!$H$55:$H$57), IF($U258 &gt; 7,LOOKUP($A$3,Models!$D$7:$D$9,Models!$I$55:$I$57), 0)))), 0)</f>
        <v>0</v>
      </c>
      <c r="AH258" s="14">
        <f>IF($T258=Models!$E$59,IF($U258&lt;1,LOOKUP($A$3,Models!$D$7:$D$9,Models!$F$60:$F$62),IF(AND($U258&gt;=1,$U258&lt;=4),LOOKUP($A$3,Models!$D$7:$D$9,Models!$G$60:$G$62),IF(AND($U258&gt;=5,$U258&lt;=7),LOOKUP($A$3,Models!$D$7:$D$9,Models!$H$60:$H$62), IF($U258 &gt; 7,LOOKUP($A$3,Models!$D$7:$D$9,Models!$I$60:$I$62), 0)))), 0)</f>
        <v>0</v>
      </c>
    </row>
    <row r="259" spans="16:34">
      <c r="P259" s="6" t="e">
        <f ca="1">IF(LOOKUP(Beds!A292, Models!$A$4:$A$105, Models!$B$4:$B$105) = "QUEBEC 2", " ", IF(LOOKUP(Beds!A292, Models!$A$4:$A$105, Models!$B$4:$B$105) = "QUEBEC", " ", IF(Beds!B292 = 0, 0, YEAR(NOW())-IF(VALUE(LEFT(Beds!B292,2))&gt;80,CONCATENATE(19,LEFT(Beds!B292,2)),CONCATENATE(20,LEFT(Beds!B292,2))))))</f>
        <v>#N/A</v>
      </c>
      <c r="S259" s="7" t="str">
        <f>LEFT(Beds!A290,4)</f>
        <v/>
      </c>
      <c r="T259" t="str">
        <f>IF(S259 = "", " ", LOOKUP(S259,Models!$A$4:$A$99,Models!$B$4:$B$99))</f>
        <v xml:space="preserve"> </v>
      </c>
      <c r="U259" t="str">
        <f>Beds!C290</f>
        <v/>
      </c>
      <c r="W259">
        <f t="shared" si="3"/>
        <v>0</v>
      </c>
      <c r="X259" s="14">
        <f>IF($T259=Models!$E$6,IF($U259&lt;1,LOOKUP($A$3,Models!$D$7:$D$9,Models!$F$7:$F$9),IF(AND($U259&gt;=1,$U259&lt;=3),LOOKUP($A$3,Models!$D$7:$D$9,Models!$G$7:$G$9),IF(AND($U259&gt;=4,$U259&lt;=6),LOOKUP($A$3,Models!$D$7:$D$9,Models!$H$7:$H$9), IF(AND($U259&gt;=7,$U259&lt;=10),LOOKUP($A$3,Models!$D$7:$D$9,Models!$I$7:$I$9), IF($U259 &gt; 10,LOOKUP($A$3,Models!$D$7:$D$9,Models!$J$7:$J$9), 0))))), 0)</f>
        <v>0</v>
      </c>
      <c r="Y259" s="14">
        <f>IF($T259=Models!$E$11,IF($U259&lt;1,LOOKUP($A$3,Models!$D$7:$D$9,Models!$F$12:$F$14),IF(AND($U259&gt;=1,$U259&lt;=3),LOOKUP($A$3,Models!$D$7:$D$9,Models!$G$12:$G$14),IF(AND($U259&gt;=4,$U259&lt;=6),LOOKUP($A$3,Models!$D$7:$D$9,Models!$H$12:$H$14), IF(AND($U259&gt;=7,$U259&lt;=10),LOOKUP($A$3,Models!$D$7:$D$9,Models!$I$12:$I$14), IF($U259 &gt; 10,LOOKUP($A$3,Models!$D$7:$D$9,Models!$J$12:$J$14), 0))))), 0)</f>
        <v>0</v>
      </c>
      <c r="Z259" s="14">
        <f>IF($T259=Models!$E$16,IF($U259&lt;1,LOOKUP($A$3,Models!$D$7:$D$9,Models!$F$17:$F$19),IF(AND($U259&gt;=1,$U259&lt;=3),LOOKUP($A$3,Models!$D$7:$D$9,Models!$G$17:$G$19),IF(AND($U259&gt;=4,$U259&lt;=6),LOOKUP($A$3,Models!$D$7:$D$9,Models!$H$17:$H$19), IF(AND($U259&gt;=7,$U259&lt;=10),LOOKUP($A$3,Models!$D$7:$D$9,Models!$I$17:$I$19), IF($U259 &gt; 10,LOOKUP($A$3,Models!$D$7:$D$9,Models!$J$17:$J$19), 0))))), 0)</f>
        <v>0</v>
      </c>
      <c r="AA259" s="14">
        <f>IF($T259=Models!$E$21,IF($U259&lt;1,LOOKUP($A$3,Models!$D$7:$D$9,Models!$F$22:$F$24),IF(AND($U259&gt;=1,$U259&lt;=3),LOOKUP($A$3,Models!$D$7:$D$9,Models!$G$22:$G$24),IF(AND($U259&gt;=4,$U259&lt;=6),LOOKUP($A$3,Models!$D$7:$D$9,Models!$H$22:$H$24), IF(AND($U259&gt;=7,$U259&lt;=10),LOOKUP($A$3,Models!$D$7:$D$9,Models!$I$22:$I$24), IF($U259 &gt; 10,LOOKUP($A$3,Models!$D$7:$D$9,Models!$J$22:$J$24), 0))))), 0)</f>
        <v>0</v>
      </c>
      <c r="AB259" s="14">
        <f>IF($T259=Models!$E$26,IF($U259&lt;1,LOOKUP($A$3,Models!$D$7:$D$9,Models!$F$27:$F$29),IF(AND($U259&gt;=1,$U259&lt;=3),LOOKUP($A$3,Models!$D$7:$D$9,Models!$G$27:$G$29),IF(AND($U259&gt;=4,$U259&lt;=6),LOOKUP($A$3,Models!$D$7:$D$9,Models!$H$27:$H$29), IF(AND($U259&gt;=7,$U259&lt;=10),LOOKUP($A$3,Models!$D$7:$D$9,Models!$I$27:$I$29), IF($U259 &gt; 10,LOOKUP($A$3,Models!$D$7:$D$9,Models!$J$27:$J$29), 0))))), 0)</f>
        <v>0</v>
      </c>
      <c r="AC259" s="14">
        <f>IF($T259=Models!$E$31,IF($U259&lt;1,LOOKUP($A$3,Models!$D$7:$D$9,Models!$F$32:$F$34),IF(AND($U259&gt;=1,$U259&lt;=3),LOOKUP($A$3,Models!$D$7:$D$9,Models!$G$32:$G$34),IF(AND($U259&gt;=4,$U259&lt;=6),LOOKUP($A$3,Models!$D$7:$D$9,Models!$H$32:$H$34), IF(AND($U259&gt;=7,$U259&lt;=10),LOOKUP($A$3,Models!$D$7:$D$9,Models!$I$32:$I$34), IF($U259 &gt; 10,LOOKUP($A$3,Models!$D$7:$D$9,Models!$J$32:$J$34), 0))))), 0)</f>
        <v>0</v>
      </c>
      <c r="AD259" s="14">
        <f>IF($T259=Models!$E$39,IF($U259&lt;1,LOOKUP($A$3,Models!$D$7:$D$9,Models!$F$40:$F$42),IF(AND($U259&gt;=1,$U259&lt;=4),LOOKUP($A$3,Models!$D$7:$D$9,Models!$G$40:$G$42),IF(AND($U259&gt;=5,$U259&lt;=7),LOOKUP($A$3,Models!$D$7:$D$9,Models!$H$40:$H$42), IF($U259 &gt; 7,LOOKUP($A$3,Models!$D$7:$D$9,Models!$I$40:$I$42), 0)))), 0)</f>
        <v>0</v>
      </c>
      <c r="AE259" s="14">
        <f>IF($T259=Models!$E$44,IF($U259&lt;1,LOOKUP($A$3,Models!$D$7:$D$9,Models!$F$45:$F$47),IF(AND($U259&gt;=1,$U259&lt;=4),LOOKUP($A$3,Models!$D$7:$D$9,Models!$G$45:$G$47),IF(AND($U259&gt;=5,$U259&lt;=7),LOOKUP($A$3,Models!$D$7:$D$9,Models!$H$45:$H$47), IF($U259 &gt; 7,LOOKUP($A$3,Models!$D$7:$D$9,Models!$I$45:$I$47), 0)))), 0)</f>
        <v>0</v>
      </c>
      <c r="AF259" s="14">
        <f>IF($T259=Models!$E$49,IF($U259&lt;1,LOOKUP($A$3,Models!$D$7:$D$9,Models!$F$50:$F$52),IF(AND($U259&gt;=1,$U259&lt;=4),LOOKUP($A$3,Models!$D$7:$D$9,Models!$G$50:$G$52),IF(AND($U259&gt;=5,$U259&lt;=7),LOOKUP($A$3,Models!$D$7:$D$9,Models!$H$50:$H$52), IF($U259 &gt; 7,LOOKUP($A$3,Models!$D$7:$D$9,Models!$I$50:$I$52), 0)))), 0)</f>
        <v>0</v>
      </c>
      <c r="AG259" s="14">
        <f>IF($T259=Models!$E$54,IF($U259&lt;1,LOOKUP($A$3,Models!$D$7:$D$9,Models!$F$55:$F$57),IF(AND($U259&gt;=1,$U259&lt;=4),LOOKUP($A$3,Models!$D$7:$D$9,Models!$G$55:$G$57),IF(AND($U259&gt;=5,$U259&lt;=7),LOOKUP($A$3,Models!$D$7:$D$9,Models!$H$55:$H$57), IF($U259 &gt; 7,LOOKUP($A$3,Models!$D$7:$D$9,Models!$I$55:$I$57), 0)))), 0)</f>
        <v>0</v>
      </c>
      <c r="AH259" s="14">
        <f>IF($T259=Models!$E$59,IF($U259&lt;1,LOOKUP($A$3,Models!$D$7:$D$9,Models!$F$60:$F$62),IF(AND($U259&gt;=1,$U259&lt;=4),LOOKUP($A$3,Models!$D$7:$D$9,Models!$G$60:$G$62),IF(AND($U259&gt;=5,$U259&lt;=7),LOOKUP($A$3,Models!$D$7:$D$9,Models!$H$60:$H$62), IF($U259 &gt; 7,LOOKUP($A$3,Models!$D$7:$D$9,Models!$I$60:$I$62), 0)))), 0)</f>
        <v>0</v>
      </c>
    </row>
    <row r="260" spans="16:34">
      <c r="P260" s="6" t="e">
        <f ca="1">IF(LOOKUP(Beds!A293, Models!$A$4:$A$105, Models!$B$4:$B$105) = "QUEBEC 2", " ", IF(LOOKUP(Beds!A293, Models!$A$4:$A$105, Models!$B$4:$B$105) = "QUEBEC", " ", IF(Beds!B293 = 0, 0, YEAR(NOW())-IF(VALUE(LEFT(Beds!B293,2))&gt;80,CONCATENATE(19,LEFT(Beds!B293,2)),CONCATENATE(20,LEFT(Beds!B293,2))))))</f>
        <v>#N/A</v>
      </c>
      <c r="S260" s="7" t="str">
        <f>LEFT(Beds!A291,4)</f>
        <v/>
      </c>
      <c r="T260" t="str">
        <f>IF(S260 = "", " ", LOOKUP(S260,Models!$A$4:$A$99,Models!$B$4:$B$99))</f>
        <v xml:space="preserve"> </v>
      </c>
      <c r="U260" t="str">
        <f>Beds!C291</f>
        <v/>
      </c>
      <c r="W260">
        <f t="shared" si="3"/>
        <v>0</v>
      </c>
      <c r="X260" s="14">
        <f>IF($T260=Models!$E$6,IF($U260&lt;1,LOOKUP($A$3,Models!$D$7:$D$9,Models!$F$7:$F$9),IF(AND($U260&gt;=1,$U260&lt;=3),LOOKUP($A$3,Models!$D$7:$D$9,Models!$G$7:$G$9),IF(AND($U260&gt;=4,$U260&lt;=6),LOOKUP($A$3,Models!$D$7:$D$9,Models!$H$7:$H$9), IF(AND($U260&gt;=7,$U260&lt;=10),LOOKUP($A$3,Models!$D$7:$D$9,Models!$I$7:$I$9), IF($U260 &gt; 10,LOOKUP($A$3,Models!$D$7:$D$9,Models!$J$7:$J$9), 0))))), 0)</f>
        <v>0</v>
      </c>
      <c r="Y260" s="14">
        <f>IF($T260=Models!$E$11,IF($U260&lt;1,LOOKUP($A$3,Models!$D$7:$D$9,Models!$F$12:$F$14),IF(AND($U260&gt;=1,$U260&lt;=3),LOOKUP($A$3,Models!$D$7:$D$9,Models!$G$12:$G$14),IF(AND($U260&gt;=4,$U260&lt;=6),LOOKUP($A$3,Models!$D$7:$D$9,Models!$H$12:$H$14), IF(AND($U260&gt;=7,$U260&lt;=10),LOOKUP($A$3,Models!$D$7:$D$9,Models!$I$12:$I$14), IF($U260 &gt; 10,LOOKUP($A$3,Models!$D$7:$D$9,Models!$J$12:$J$14), 0))))), 0)</f>
        <v>0</v>
      </c>
      <c r="Z260" s="14">
        <f>IF($T260=Models!$E$16,IF($U260&lt;1,LOOKUP($A$3,Models!$D$7:$D$9,Models!$F$17:$F$19),IF(AND($U260&gt;=1,$U260&lt;=3),LOOKUP($A$3,Models!$D$7:$D$9,Models!$G$17:$G$19),IF(AND($U260&gt;=4,$U260&lt;=6),LOOKUP($A$3,Models!$D$7:$D$9,Models!$H$17:$H$19), IF(AND($U260&gt;=7,$U260&lt;=10),LOOKUP($A$3,Models!$D$7:$D$9,Models!$I$17:$I$19), IF($U260 &gt; 10,LOOKUP($A$3,Models!$D$7:$D$9,Models!$J$17:$J$19), 0))))), 0)</f>
        <v>0</v>
      </c>
      <c r="AA260" s="14">
        <f>IF($T260=Models!$E$21,IF($U260&lt;1,LOOKUP($A$3,Models!$D$7:$D$9,Models!$F$22:$F$24),IF(AND($U260&gt;=1,$U260&lt;=3),LOOKUP($A$3,Models!$D$7:$D$9,Models!$G$22:$G$24),IF(AND($U260&gt;=4,$U260&lt;=6),LOOKUP($A$3,Models!$D$7:$D$9,Models!$H$22:$H$24), IF(AND($U260&gt;=7,$U260&lt;=10),LOOKUP($A$3,Models!$D$7:$D$9,Models!$I$22:$I$24), IF($U260 &gt; 10,LOOKUP($A$3,Models!$D$7:$D$9,Models!$J$22:$J$24), 0))))), 0)</f>
        <v>0</v>
      </c>
      <c r="AB260" s="14">
        <f>IF($T260=Models!$E$26,IF($U260&lt;1,LOOKUP($A$3,Models!$D$7:$D$9,Models!$F$27:$F$29),IF(AND($U260&gt;=1,$U260&lt;=3),LOOKUP($A$3,Models!$D$7:$D$9,Models!$G$27:$G$29),IF(AND($U260&gt;=4,$U260&lt;=6),LOOKUP($A$3,Models!$D$7:$D$9,Models!$H$27:$H$29), IF(AND($U260&gt;=7,$U260&lt;=10),LOOKUP($A$3,Models!$D$7:$D$9,Models!$I$27:$I$29), IF($U260 &gt; 10,LOOKUP($A$3,Models!$D$7:$D$9,Models!$J$27:$J$29), 0))))), 0)</f>
        <v>0</v>
      </c>
      <c r="AC260" s="14">
        <f>IF($T260=Models!$E$31,IF($U260&lt;1,LOOKUP($A$3,Models!$D$7:$D$9,Models!$F$32:$F$34),IF(AND($U260&gt;=1,$U260&lt;=3),LOOKUP($A$3,Models!$D$7:$D$9,Models!$G$32:$G$34),IF(AND($U260&gt;=4,$U260&lt;=6),LOOKUP($A$3,Models!$D$7:$D$9,Models!$H$32:$H$34), IF(AND($U260&gt;=7,$U260&lt;=10),LOOKUP($A$3,Models!$D$7:$D$9,Models!$I$32:$I$34), IF($U260 &gt; 10,LOOKUP($A$3,Models!$D$7:$D$9,Models!$J$32:$J$34), 0))))), 0)</f>
        <v>0</v>
      </c>
      <c r="AD260" s="14">
        <f>IF($T260=Models!$E$39,IF($U260&lt;1,LOOKUP($A$3,Models!$D$7:$D$9,Models!$F$40:$F$42),IF(AND($U260&gt;=1,$U260&lt;=4),LOOKUP($A$3,Models!$D$7:$D$9,Models!$G$40:$G$42),IF(AND($U260&gt;=5,$U260&lt;=7),LOOKUP($A$3,Models!$D$7:$D$9,Models!$H$40:$H$42), IF($U260 &gt; 7,LOOKUP($A$3,Models!$D$7:$D$9,Models!$I$40:$I$42), 0)))), 0)</f>
        <v>0</v>
      </c>
      <c r="AE260" s="14">
        <f>IF($T260=Models!$E$44,IF($U260&lt;1,LOOKUP($A$3,Models!$D$7:$D$9,Models!$F$45:$F$47),IF(AND($U260&gt;=1,$U260&lt;=4),LOOKUP($A$3,Models!$D$7:$D$9,Models!$G$45:$G$47),IF(AND($U260&gt;=5,$U260&lt;=7),LOOKUP($A$3,Models!$D$7:$D$9,Models!$H$45:$H$47), IF($U260 &gt; 7,LOOKUP($A$3,Models!$D$7:$D$9,Models!$I$45:$I$47), 0)))), 0)</f>
        <v>0</v>
      </c>
      <c r="AF260" s="14">
        <f>IF($T260=Models!$E$49,IF($U260&lt;1,LOOKUP($A$3,Models!$D$7:$D$9,Models!$F$50:$F$52),IF(AND($U260&gt;=1,$U260&lt;=4),LOOKUP($A$3,Models!$D$7:$D$9,Models!$G$50:$G$52),IF(AND($U260&gt;=5,$U260&lt;=7),LOOKUP($A$3,Models!$D$7:$D$9,Models!$H$50:$H$52), IF($U260 &gt; 7,LOOKUP($A$3,Models!$D$7:$D$9,Models!$I$50:$I$52), 0)))), 0)</f>
        <v>0</v>
      </c>
      <c r="AG260" s="14">
        <f>IF($T260=Models!$E$54,IF($U260&lt;1,LOOKUP($A$3,Models!$D$7:$D$9,Models!$F$55:$F$57),IF(AND($U260&gt;=1,$U260&lt;=4),LOOKUP($A$3,Models!$D$7:$D$9,Models!$G$55:$G$57),IF(AND($U260&gt;=5,$U260&lt;=7),LOOKUP($A$3,Models!$D$7:$D$9,Models!$H$55:$H$57), IF($U260 &gt; 7,LOOKUP($A$3,Models!$D$7:$D$9,Models!$I$55:$I$57), 0)))), 0)</f>
        <v>0</v>
      </c>
      <c r="AH260" s="14">
        <f>IF($T260=Models!$E$59,IF($U260&lt;1,LOOKUP($A$3,Models!$D$7:$D$9,Models!$F$60:$F$62),IF(AND($U260&gt;=1,$U260&lt;=4),LOOKUP($A$3,Models!$D$7:$D$9,Models!$G$60:$G$62),IF(AND($U260&gt;=5,$U260&lt;=7),LOOKUP($A$3,Models!$D$7:$D$9,Models!$H$60:$H$62), IF($U260 &gt; 7,LOOKUP($A$3,Models!$D$7:$D$9,Models!$I$60:$I$62), 0)))), 0)</f>
        <v>0</v>
      </c>
    </row>
    <row r="261" spans="16:34">
      <c r="P261" s="6" t="e">
        <f ca="1">IF(LOOKUP(Beds!A294, Models!$A$4:$A$105, Models!$B$4:$B$105) = "QUEBEC 2", " ", IF(LOOKUP(Beds!A294, Models!$A$4:$A$105, Models!$B$4:$B$105) = "QUEBEC", " ", IF(Beds!B294 = 0, 0, YEAR(NOW())-IF(VALUE(LEFT(Beds!B294,2))&gt;80,CONCATENATE(19,LEFT(Beds!B294,2)),CONCATENATE(20,LEFT(Beds!B294,2))))))</f>
        <v>#N/A</v>
      </c>
      <c r="S261" s="7" t="str">
        <f>LEFT(Beds!A292,4)</f>
        <v/>
      </c>
      <c r="T261" t="str">
        <f>IF(S261 = "", " ", LOOKUP(S261,Models!$A$4:$A$99,Models!$B$4:$B$99))</f>
        <v xml:space="preserve"> </v>
      </c>
      <c r="U261" t="str">
        <f>Beds!C292</f>
        <v/>
      </c>
      <c r="W261">
        <f t="shared" si="3"/>
        <v>0</v>
      </c>
      <c r="X261" s="14">
        <f>IF($T261=Models!$E$6,IF($U261&lt;1,LOOKUP($A$3,Models!$D$7:$D$9,Models!$F$7:$F$9),IF(AND($U261&gt;=1,$U261&lt;=3),LOOKUP($A$3,Models!$D$7:$D$9,Models!$G$7:$G$9),IF(AND($U261&gt;=4,$U261&lt;=6),LOOKUP($A$3,Models!$D$7:$D$9,Models!$H$7:$H$9), IF(AND($U261&gt;=7,$U261&lt;=10),LOOKUP($A$3,Models!$D$7:$D$9,Models!$I$7:$I$9), IF($U261 &gt; 10,LOOKUP($A$3,Models!$D$7:$D$9,Models!$J$7:$J$9), 0))))), 0)</f>
        <v>0</v>
      </c>
      <c r="Y261" s="14">
        <f>IF($T261=Models!$E$11,IF($U261&lt;1,LOOKUP($A$3,Models!$D$7:$D$9,Models!$F$12:$F$14),IF(AND($U261&gt;=1,$U261&lt;=3),LOOKUP($A$3,Models!$D$7:$D$9,Models!$G$12:$G$14),IF(AND($U261&gt;=4,$U261&lt;=6),LOOKUP($A$3,Models!$D$7:$D$9,Models!$H$12:$H$14), IF(AND($U261&gt;=7,$U261&lt;=10),LOOKUP($A$3,Models!$D$7:$D$9,Models!$I$12:$I$14), IF($U261 &gt; 10,LOOKUP($A$3,Models!$D$7:$D$9,Models!$J$12:$J$14), 0))))), 0)</f>
        <v>0</v>
      </c>
      <c r="Z261" s="14">
        <f>IF($T261=Models!$E$16,IF($U261&lt;1,LOOKUP($A$3,Models!$D$7:$D$9,Models!$F$17:$F$19),IF(AND($U261&gt;=1,$U261&lt;=3),LOOKUP($A$3,Models!$D$7:$D$9,Models!$G$17:$G$19),IF(AND($U261&gt;=4,$U261&lt;=6),LOOKUP($A$3,Models!$D$7:$D$9,Models!$H$17:$H$19), IF(AND($U261&gt;=7,$U261&lt;=10),LOOKUP($A$3,Models!$D$7:$D$9,Models!$I$17:$I$19), IF($U261 &gt; 10,LOOKUP($A$3,Models!$D$7:$D$9,Models!$J$17:$J$19), 0))))), 0)</f>
        <v>0</v>
      </c>
      <c r="AA261" s="14">
        <f>IF($T261=Models!$E$21,IF($U261&lt;1,LOOKUP($A$3,Models!$D$7:$D$9,Models!$F$22:$F$24),IF(AND($U261&gt;=1,$U261&lt;=3),LOOKUP($A$3,Models!$D$7:$D$9,Models!$G$22:$G$24),IF(AND($U261&gt;=4,$U261&lt;=6),LOOKUP($A$3,Models!$D$7:$D$9,Models!$H$22:$H$24), IF(AND($U261&gt;=7,$U261&lt;=10),LOOKUP($A$3,Models!$D$7:$D$9,Models!$I$22:$I$24), IF($U261 &gt; 10,LOOKUP($A$3,Models!$D$7:$D$9,Models!$J$22:$J$24), 0))))), 0)</f>
        <v>0</v>
      </c>
      <c r="AB261" s="14">
        <f>IF($T261=Models!$E$26,IF($U261&lt;1,LOOKUP($A$3,Models!$D$7:$D$9,Models!$F$27:$F$29),IF(AND($U261&gt;=1,$U261&lt;=3),LOOKUP($A$3,Models!$D$7:$D$9,Models!$G$27:$G$29),IF(AND($U261&gt;=4,$U261&lt;=6),LOOKUP($A$3,Models!$D$7:$D$9,Models!$H$27:$H$29), IF(AND($U261&gt;=7,$U261&lt;=10),LOOKUP($A$3,Models!$D$7:$D$9,Models!$I$27:$I$29), IF($U261 &gt; 10,LOOKUP($A$3,Models!$D$7:$D$9,Models!$J$27:$J$29), 0))))), 0)</f>
        <v>0</v>
      </c>
      <c r="AC261" s="14">
        <f>IF($T261=Models!$E$31,IF($U261&lt;1,LOOKUP($A$3,Models!$D$7:$D$9,Models!$F$32:$F$34),IF(AND($U261&gt;=1,$U261&lt;=3),LOOKUP($A$3,Models!$D$7:$D$9,Models!$G$32:$G$34),IF(AND($U261&gt;=4,$U261&lt;=6),LOOKUP($A$3,Models!$D$7:$D$9,Models!$H$32:$H$34), IF(AND($U261&gt;=7,$U261&lt;=10),LOOKUP($A$3,Models!$D$7:$D$9,Models!$I$32:$I$34), IF($U261 &gt; 10,LOOKUP($A$3,Models!$D$7:$D$9,Models!$J$32:$J$34), 0))))), 0)</f>
        <v>0</v>
      </c>
      <c r="AD261" s="14">
        <f>IF($T261=Models!$E$39,IF($U261&lt;1,LOOKUP($A$3,Models!$D$7:$D$9,Models!$F$40:$F$42),IF(AND($U261&gt;=1,$U261&lt;=4),LOOKUP($A$3,Models!$D$7:$D$9,Models!$G$40:$G$42),IF(AND($U261&gt;=5,$U261&lt;=7),LOOKUP($A$3,Models!$D$7:$D$9,Models!$H$40:$H$42), IF($U261 &gt; 7,LOOKUP($A$3,Models!$D$7:$D$9,Models!$I$40:$I$42), 0)))), 0)</f>
        <v>0</v>
      </c>
      <c r="AE261" s="14">
        <f>IF($T261=Models!$E$44,IF($U261&lt;1,LOOKUP($A$3,Models!$D$7:$D$9,Models!$F$45:$F$47),IF(AND($U261&gt;=1,$U261&lt;=4),LOOKUP($A$3,Models!$D$7:$D$9,Models!$G$45:$G$47),IF(AND($U261&gt;=5,$U261&lt;=7),LOOKUP($A$3,Models!$D$7:$D$9,Models!$H$45:$H$47), IF($U261 &gt; 7,LOOKUP($A$3,Models!$D$7:$D$9,Models!$I$45:$I$47), 0)))), 0)</f>
        <v>0</v>
      </c>
      <c r="AF261" s="14">
        <f>IF($T261=Models!$E$49,IF($U261&lt;1,LOOKUP($A$3,Models!$D$7:$D$9,Models!$F$50:$F$52),IF(AND($U261&gt;=1,$U261&lt;=4),LOOKUP($A$3,Models!$D$7:$D$9,Models!$G$50:$G$52),IF(AND($U261&gt;=5,$U261&lt;=7),LOOKUP($A$3,Models!$D$7:$D$9,Models!$H$50:$H$52), IF($U261 &gt; 7,LOOKUP($A$3,Models!$D$7:$D$9,Models!$I$50:$I$52), 0)))), 0)</f>
        <v>0</v>
      </c>
      <c r="AG261" s="14">
        <f>IF($T261=Models!$E$54,IF($U261&lt;1,LOOKUP($A$3,Models!$D$7:$D$9,Models!$F$55:$F$57),IF(AND($U261&gt;=1,$U261&lt;=4),LOOKUP($A$3,Models!$D$7:$D$9,Models!$G$55:$G$57),IF(AND($U261&gt;=5,$U261&lt;=7),LOOKUP($A$3,Models!$D$7:$D$9,Models!$H$55:$H$57), IF($U261 &gt; 7,LOOKUP($A$3,Models!$D$7:$D$9,Models!$I$55:$I$57), 0)))), 0)</f>
        <v>0</v>
      </c>
      <c r="AH261" s="14">
        <f>IF($T261=Models!$E$59,IF($U261&lt;1,LOOKUP($A$3,Models!$D$7:$D$9,Models!$F$60:$F$62),IF(AND($U261&gt;=1,$U261&lt;=4),LOOKUP($A$3,Models!$D$7:$D$9,Models!$G$60:$G$62),IF(AND($U261&gt;=5,$U261&lt;=7),LOOKUP($A$3,Models!$D$7:$D$9,Models!$H$60:$H$62), IF($U261 &gt; 7,LOOKUP($A$3,Models!$D$7:$D$9,Models!$I$60:$I$62), 0)))), 0)</f>
        <v>0</v>
      </c>
    </row>
    <row r="262" spans="16:34">
      <c r="P262" s="6" t="e">
        <f ca="1">IF(LOOKUP(Beds!A295, Models!$A$4:$A$105, Models!$B$4:$B$105) = "QUEBEC 2", " ", IF(LOOKUP(Beds!A295, Models!$A$4:$A$105, Models!$B$4:$B$105) = "QUEBEC", " ", IF(Beds!B295 = 0, 0, YEAR(NOW())-IF(VALUE(LEFT(Beds!B295,2))&gt;80,CONCATENATE(19,LEFT(Beds!B295,2)),CONCATENATE(20,LEFT(Beds!B295,2))))))</f>
        <v>#N/A</v>
      </c>
      <c r="S262" s="7" t="str">
        <f>LEFT(Beds!A293,4)</f>
        <v/>
      </c>
      <c r="T262" t="str">
        <f>IF(S262 = "", " ", LOOKUP(S262,Models!$A$4:$A$99,Models!$B$4:$B$99))</f>
        <v xml:space="preserve"> </v>
      </c>
      <c r="U262" t="str">
        <f>Beds!C293</f>
        <v/>
      </c>
      <c r="W262">
        <f t="shared" ref="W262:W325" si="4">SUM(X262:AH262)</f>
        <v>0</v>
      </c>
      <c r="X262" s="14">
        <f>IF($T262=Models!$E$6,IF($U262&lt;1,LOOKUP($A$3,Models!$D$7:$D$9,Models!$F$7:$F$9),IF(AND($U262&gt;=1,$U262&lt;=3),LOOKUP($A$3,Models!$D$7:$D$9,Models!$G$7:$G$9),IF(AND($U262&gt;=4,$U262&lt;=6),LOOKUP($A$3,Models!$D$7:$D$9,Models!$H$7:$H$9), IF(AND($U262&gt;=7,$U262&lt;=10),LOOKUP($A$3,Models!$D$7:$D$9,Models!$I$7:$I$9), IF($U262 &gt; 10,LOOKUP($A$3,Models!$D$7:$D$9,Models!$J$7:$J$9), 0))))), 0)</f>
        <v>0</v>
      </c>
      <c r="Y262" s="14">
        <f>IF($T262=Models!$E$11,IF($U262&lt;1,LOOKUP($A$3,Models!$D$7:$D$9,Models!$F$12:$F$14),IF(AND($U262&gt;=1,$U262&lt;=3),LOOKUP($A$3,Models!$D$7:$D$9,Models!$G$12:$G$14),IF(AND($U262&gt;=4,$U262&lt;=6),LOOKUP($A$3,Models!$D$7:$D$9,Models!$H$12:$H$14), IF(AND($U262&gt;=7,$U262&lt;=10),LOOKUP($A$3,Models!$D$7:$D$9,Models!$I$12:$I$14), IF($U262 &gt; 10,LOOKUP($A$3,Models!$D$7:$D$9,Models!$J$12:$J$14), 0))))), 0)</f>
        <v>0</v>
      </c>
      <c r="Z262" s="14">
        <f>IF($T262=Models!$E$16,IF($U262&lt;1,LOOKUP($A$3,Models!$D$7:$D$9,Models!$F$17:$F$19),IF(AND($U262&gt;=1,$U262&lt;=3),LOOKUP($A$3,Models!$D$7:$D$9,Models!$G$17:$G$19),IF(AND($U262&gt;=4,$U262&lt;=6),LOOKUP($A$3,Models!$D$7:$D$9,Models!$H$17:$H$19), IF(AND($U262&gt;=7,$U262&lt;=10),LOOKUP($A$3,Models!$D$7:$D$9,Models!$I$17:$I$19), IF($U262 &gt; 10,LOOKUP($A$3,Models!$D$7:$D$9,Models!$J$17:$J$19), 0))))), 0)</f>
        <v>0</v>
      </c>
      <c r="AA262" s="14">
        <f>IF($T262=Models!$E$21,IF($U262&lt;1,LOOKUP($A$3,Models!$D$7:$D$9,Models!$F$22:$F$24),IF(AND($U262&gt;=1,$U262&lt;=3),LOOKUP($A$3,Models!$D$7:$D$9,Models!$G$22:$G$24),IF(AND($U262&gt;=4,$U262&lt;=6),LOOKUP($A$3,Models!$D$7:$D$9,Models!$H$22:$H$24), IF(AND($U262&gt;=7,$U262&lt;=10),LOOKUP($A$3,Models!$D$7:$D$9,Models!$I$22:$I$24), IF($U262 &gt; 10,LOOKUP($A$3,Models!$D$7:$D$9,Models!$J$22:$J$24), 0))))), 0)</f>
        <v>0</v>
      </c>
      <c r="AB262" s="14">
        <f>IF($T262=Models!$E$26,IF($U262&lt;1,LOOKUP($A$3,Models!$D$7:$D$9,Models!$F$27:$F$29),IF(AND($U262&gt;=1,$U262&lt;=3),LOOKUP($A$3,Models!$D$7:$D$9,Models!$G$27:$G$29),IF(AND($U262&gt;=4,$U262&lt;=6),LOOKUP($A$3,Models!$D$7:$D$9,Models!$H$27:$H$29), IF(AND($U262&gt;=7,$U262&lt;=10),LOOKUP($A$3,Models!$D$7:$D$9,Models!$I$27:$I$29), IF($U262 &gt; 10,LOOKUP($A$3,Models!$D$7:$D$9,Models!$J$27:$J$29), 0))))), 0)</f>
        <v>0</v>
      </c>
      <c r="AC262" s="14">
        <f>IF($T262=Models!$E$31,IF($U262&lt;1,LOOKUP($A$3,Models!$D$7:$D$9,Models!$F$32:$F$34),IF(AND($U262&gt;=1,$U262&lt;=3),LOOKUP($A$3,Models!$D$7:$D$9,Models!$G$32:$G$34),IF(AND($U262&gt;=4,$U262&lt;=6),LOOKUP($A$3,Models!$D$7:$D$9,Models!$H$32:$H$34), IF(AND($U262&gt;=7,$U262&lt;=10),LOOKUP($A$3,Models!$D$7:$D$9,Models!$I$32:$I$34), IF($U262 &gt; 10,LOOKUP($A$3,Models!$D$7:$D$9,Models!$J$32:$J$34), 0))))), 0)</f>
        <v>0</v>
      </c>
      <c r="AD262" s="14">
        <f>IF($T262=Models!$E$39,IF($U262&lt;1,LOOKUP($A$3,Models!$D$7:$D$9,Models!$F$40:$F$42),IF(AND($U262&gt;=1,$U262&lt;=4),LOOKUP($A$3,Models!$D$7:$D$9,Models!$G$40:$G$42),IF(AND($U262&gt;=5,$U262&lt;=7),LOOKUP($A$3,Models!$D$7:$D$9,Models!$H$40:$H$42), IF($U262 &gt; 7,LOOKUP($A$3,Models!$D$7:$D$9,Models!$I$40:$I$42), 0)))), 0)</f>
        <v>0</v>
      </c>
      <c r="AE262" s="14">
        <f>IF($T262=Models!$E$44,IF($U262&lt;1,LOOKUP($A$3,Models!$D$7:$D$9,Models!$F$45:$F$47),IF(AND($U262&gt;=1,$U262&lt;=4),LOOKUP($A$3,Models!$D$7:$D$9,Models!$G$45:$G$47),IF(AND($U262&gt;=5,$U262&lt;=7),LOOKUP($A$3,Models!$D$7:$D$9,Models!$H$45:$H$47), IF($U262 &gt; 7,LOOKUP($A$3,Models!$D$7:$D$9,Models!$I$45:$I$47), 0)))), 0)</f>
        <v>0</v>
      </c>
      <c r="AF262" s="14">
        <f>IF($T262=Models!$E$49,IF($U262&lt;1,LOOKUP($A$3,Models!$D$7:$D$9,Models!$F$50:$F$52),IF(AND($U262&gt;=1,$U262&lt;=4),LOOKUP($A$3,Models!$D$7:$D$9,Models!$G$50:$G$52),IF(AND($U262&gt;=5,$U262&lt;=7),LOOKUP($A$3,Models!$D$7:$D$9,Models!$H$50:$H$52), IF($U262 &gt; 7,LOOKUP($A$3,Models!$D$7:$D$9,Models!$I$50:$I$52), 0)))), 0)</f>
        <v>0</v>
      </c>
      <c r="AG262" s="14">
        <f>IF($T262=Models!$E$54,IF($U262&lt;1,LOOKUP($A$3,Models!$D$7:$D$9,Models!$F$55:$F$57),IF(AND($U262&gt;=1,$U262&lt;=4),LOOKUP($A$3,Models!$D$7:$D$9,Models!$G$55:$G$57),IF(AND($U262&gt;=5,$U262&lt;=7),LOOKUP($A$3,Models!$D$7:$D$9,Models!$H$55:$H$57), IF($U262 &gt; 7,LOOKUP($A$3,Models!$D$7:$D$9,Models!$I$55:$I$57), 0)))), 0)</f>
        <v>0</v>
      </c>
      <c r="AH262" s="14">
        <f>IF($T262=Models!$E$59,IF($U262&lt;1,LOOKUP($A$3,Models!$D$7:$D$9,Models!$F$60:$F$62),IF(AND($U262&gt;=1,$U262&lt;=4),LOOKUP($A$3,Models!$D$7:$D$9,Models!$G$60:$G$62),IF(AND($U262&gt;=5,$U262&lt;=7),LOOKUP($A$3,Models!$D$7:$D$9,Models!$H$60:$H$62), IF($U262 &gt; 7,LOOKUP($A$3,Models!$D$7:$D$9,Models!$I$60:$I$62), 0)))), 0)</f>
        <v>0</v>
      </c>
    </row>
    <row r="263" spans="16:34">
      <c r="P263" s="6" t="e">
        <f ca="1">IF(LOOKUP(Beds!A296, Models!$A$4:$A$105, Models!$B$4:$B$105) = "QUEBEC 2", " ", IF(LOOKUP(Beds!A296, Models!$A$4:$A$105, Models!$B$4:$B$105) = "QUEBEC", " ", IF(Beds!B296 = 0, 0, YEAR(NOW())-IF(VALUE(LEFT(Beds!B296,2))&gt;80,CONCATENATE(19,LEFT(Beds!B296,2)),CONCATENATE(20,LEFT(Beds!B296,2))))))</f>
        <v>#N/A</v>
      </c>
      <c r="S263" s="7" t="str">
        <f>LEFT(Beds!A294,4)</f>
        <v/>
      </c>
      <c r="T263" t="str">
        <f>IF(S263 = "", " ", LOOKUP(S263,Models!$A$4:$A$99,Models!$B$4:$B$99))</f>
        <v xml:space="preserve"> </v>
      </c>
      <c r="U263" t="str">
        <f>Beds!C294</f>
        <v/>
      </c>
      <c r="W263">
        <f t="shared" si="4"/>
        <v>0</v>
      </c>
      <c r="X263" s="14">
        <f>IF($T263=Models!$E$6,IF($U263&lt;1,LOOKUP($A$3,Models!$D$7:$D$9,Models!$F$7:$F$9),IF(AND($U263&gt;=1,$U263&lt;=3),LOOKUP($A$3,Models!$D$7:$D$9,Models!$G$7:$G$9),IF(AND($U263&gt;=4,$U263&lt;=6),LOOKUP($A$3,Models!$D$7:$D$9,Models!$H$7:$H$9), IF(AND($U263&gt;=7,$U263&lt;=10),LOOKUP($A$3,Models!$D$7:$D$9,Models!$I$7:$I$9), IF($U263 &gt; 10,LOOKUP($A$3,Models!$D$7:$D$9,Models!$J$7:$J$9), 0))))), 0)</f>
        <v>0</v>
      </c>
      <c r="Y263" s="14">
        <f>IF($T263=Models!$E$11,IF($U263&lt;1,LOOKUP($A$3,Models!$D$7:$D$9,Models!$F$12:$F$14),IF(AND($U263&gt;=1,$U263&lt;=3),LOOKUP($A$3,Models!$D$7:$D$9,Models!$G$12:$G$14),IF(AND($U263&gt;=4,$U263&lt;=6),LOOKUP($A$3,Models!$D$7:$D$9,Models!$H$12:$H$14), IF(AND($U263&gt;=7,$U263&lt;=10),LOOKUP($A$3,Models!$D$7:$D$9,Models!$I$12:$I$14), IF($U263 &gt; 10,LOOKUP($A$3,Models!$D$7:$D$9,Models!$J$12:$J$14), 0))))), 0)</f>
        <v>0</v>
      </c>
      <c r="Z263" s="14">
        <f>IF($T263=Models!$E$16,IF($U263&lt;1,LOOKUP($A$3,Models!$D$7:$D$9,Models!$F$17:$F$19),IF(AND($U263&gt;=1,$U263&lt;=3),LOOKUP($A$3,Models!$D$7:$D$9,Models!$G$17:$G$19),IF(AND($U263&gt;=4,$U263&lt;=6),LOOKUP($A$3,Models!$D$7:$D$9,Models!$H$17:$H$19), IF(AND($U263&gt;=7,$U263&lt;=10),LOOKUP($A$3,Models!$D$7:$D$9,Models!$I$17:$I$19), IF($U263 &gt; 10,LOOKUP($A$3,Models!$D$7:$D$9,Models!$J$17:$J$19), 0))))), 0)</f>
        <v>0</v>
      </c>
      <c r="AA263" s="14">
        <f>IF($T263=Models!$E$21,IF($U263&lt;1,LOOKUP($A$3,Models!$D$7:$D$9,Models!$F$22:$F$24),IF(AND($U263&gt;=1,$U263&lt;=3),LOOKUP($A$3,Models!$D$7:$D$9,Models!$G$22:$G$24),IF(AND($U263&gt;=4,$U263&lt;=6),LOOKUP($A$3,Models!$D$7:$D$9,Models!$H$22:$H$24), IF(AND($U263&gt;=7,$U263&lt;=10),LOOKUP($A$3,Models!$D$7:$D$9,Models!$I$22:$I$24), IF($U263 &gt; 10,LOOKUP($A$3,Models!$D$7:$D$9,Models!$J$22:$J$24), 0))))), 0)</f>
        <v>0</v>
      </c>
      <c r="AB263" s="14">
        <f>IF($T263=Models!$E$26,IF($U263&lt;1,LOOKUP($A$3,Models!$D$7:$D$9,Models!$F$27:$F$29),IF(AND($U263&gt;=1,$U263&lt;=3),LOOKUP($A$3,Models!$D$7:$D$9,Models!$G$27:$G$29),IF(AND($U263&gt;=4,$U263&lt;=6),LOOKUP($A$3,Models!$D$7:$D$9,Models!$H$27:$H$29), IF(AND($U263&gt;=7,$U263&lt;=10),LOOKUP($A$3,Models!$D$7:$D$9,Models!$I$27:$I$29), IF($U263 &gt; 10,LOOKUP($A$3,Models!$D$7:$D$9,Models!$J$27:$J$29), 0))))), 0)</f>
        <v>0</v>
      </c>
      <c r="AC263" s="14">
        <f>IF($T263=Models!$E$31,IF($U263&lt;1,LOOKUP($A$3,Models!$D$7:$D$9,Models!$F$32:$F$34),IF(AND($U263&gt;=1,$U263&lt;=3),LOOKUP($A$3,Models!$D$7:$D$9,Models!$G$32:$G$34),IF(AND($U263&gt;=4,$U263&lt;=6),LOOKUP($A$3,Models!$D$7:$D$9,Models!$H$32:$H$34), IF(AND($U263&gt;=7,$U263&lt;=10),LOOKUP($A$3,Models!$D$7:$D$9,Models!$I$32:$I$34), IF($U263 &gt; 10,LOOKUP($A$3,Models!$D$7:$D$9,Models!$J$32:$J$34), 0))))), 0)</f>
        <v>0</v>
      </c>
      <c r="AD263" s="14">
        <f>IF($T263=Models!$E$39,IF($U263&lt;1,LOOKUP($A$3,Models!$D$7:$D$9,Models!$F$40:$F$42),IF(AND($U263&gt;=1,$U263&lt;=4),LOOKUP($A$3,Models!$D$7:$D$9,Models!$G$40:$G$42),IF(AND($U263&gt;=5,$U263&lt;=7),LOOKUP($A$3,Models!$D$7:$D$9,Models!$H$40:$H$42), IF($U263 &gt; 7,LOOKUP($A$3,Models!$D$7:$D$9,Models!$I$40:$I$42), 0)))), 0)</f>
        <v>0</v>
      </c>
      <c r="AE263" s="14">
        <f>IF($T263=Models!$E$44,IF($U263&lt;1,LOOKUP($A$3,Models!$D$7:$D$9,Models!$F$45:$F$47),IF(AND($U263&gt;=1,$U263&lt;=4),LOOKUP($A$3,Models!$D$7:$D$9,Models!$G$45:$G$47),IF(AND($U263&gt;=5,$U263&lt;=7),LOOKUP($A$3,Models!$D$7:$D$9,Models!$H$45:$H$47), IF($U263 &gt; 7,LOOKUP($A$3,Models!$D$7:$D$9,Models!$I$45:$I$47), 0)))), 0)</f>
        <v>0</v>
      </c>
      <c r="AF263" s="14">
        <f>IF($T263=Models!$E$49,IF($U263&lt;1,LOOKUP($A$3,Models!$D$7:$D$9,Models!$F$50:$F$52),IF(AND($U263&gt;=1,$U263&lt;=4),LOOKUP($A$3,Models!$D$7:$D$9,Models!$G$50:$G$52),IF(AND($U263&gt;=5,$U263&lt;=7),LOOKUP($A$3,Models!$D$7:$D$9,Models!$H$50:$H$52), IF($U263 &gt; 7,LOOKUP($A$3,Models!$D$7:$D$9,Models!$I$50:$I$52), 0)))), 0)</f>
        <v>0</v>
      </c>
      <c r="AG263" s="14">
        <f>IF($T263=Models!$E$54,IF($U263&lt;1,LOOKUP($A$3,Models!$D$7:$D$9,Models!$F$55:$F$57),IF(AND($U263&gt;=1,$U263&lt;=4),LOOKUP($A$3,Models!$D$7:$D$9,Models!$G$55:$G$57),IF(AND($U263&gt;=5,$U263&lt;=7),LOOKUP($A$3,Models!$D$7:$D$9,Models!$H$55:$H$57), IF($U263 &gt; 7,LOOKUP($A$3,Models!$D$7:$D$9,Models!$I$55:$I$57), 0)))), 0)</f>
        <v>0</v>
      </c>
      <c r="AH263" s="14">
        <f>IF($T263=Models!$E$59,IF($U263&lt;1,LOOKUP($A$3,Models!$D$7:$D$9,Models!$F$60:$F$62),IF(AND($U263&gt;=1,$U263&lt;=4),LOOKUP($A$3,Models!$D$7:$D$9,Models!$G$60:$G$62),IF(AND($U263&gt;=5,$U263&lt;=7),LOOKUP($A$3,Models!$D$7:$D$9,Models!$H$60:$H$62), IF($U263 &gt; 7,LOOKUP($A$3,Models!$D$7:$D$9,Models!$I$60:$I$62), 0)))), 0)</f>
        <v>0</v>
      </c>
    </row>
    <row r="264" spans="16:34">
      <c r="P264" s="6" t="e">
        <f ca="1">IF(LOOKUP(Beds!A297, Models!$A$4:$A$105, Models!$B$4:$B$105) = "QUEBEC 2", " ", IF(LOOKUP(Beds!A297, Models!$A$4:$A$105, Models!$B$4:$B$105) = "QUEBEC", " ", IF(Beds!B297 = 0, 0, YEAR(NOW())-IF(VALUE(LEFT(Beds!B297,2))&gt;80,CONCATENATE(19,LEFT(Beds!B297,2)),CONCATENATE(20,LEFT(Beds!B297,2))))))</f>
        <v>#N/A</v>
      </c>
      <c r="S264" s="7" t="str">
        <f>LEFT(Beds!A295,4)</f>
        <v/>
      </c>
      <c r="T264" t="str">
        <f>IF(S264 = "", " ", LOOKUP(S264,Models!$A$4:$A$99,Models!$B$4:$B$99))</f>
        <v xml:space="preserve"> </v>
      </c>
      <c r="U264" t="str">
        <f>Beds!C295</f>
        <v/>
      </c>
      <c r="W264">
        <f t="shared" si="4"/>
        <v>0</v>
      </c>
      <c r="X264" s="14">
        <f>IF($T264=Models!$E$6,IF($U264&lt;1,LOOKUP($A$3,Models!$D$7:$D$9,Models!$F$7:$F$9),IF(AND($U264&gt;=1,$U264&lt;=3),LOOKUP($A$3,Models!$D$7:$D$9,Models!$G$7:$G$9),IF(AND($U264&gt;=4,$U264&lt;=6),LOOKUP($A$3,Models!$D$7:$D$9,Models!$H$7:$H$9), IF(AND($U264&gt;=7,$U264&lt;=10),LOOKUP($A$3,Models!$D$7:$D$9,Models!$I$7:$I$9), IF($U264 &gt; 10,LOOKUP($A$3,Models!$D$7:$D$9,Models!$J$7:$J$9), 0))))), 0)</f>
        <v>0</v>
      </c>
      <c r="Y264" s="14">
        <f>IF($T264=Models!$E$11,IF($U264&lt;1,LOOKUP($A$3,Models!$D$7:$D$9,Models!$F$12:$F$14),IF(AND($U264&gt;=1,$U264&lt;=3),LOOKUP($A$3,Models!$D$7:$D$9,Models!$G$12:$G$14),IF(AND($U264&gt;=4,$U264&lt;=6),LOOKUP($A$3,Models!$D$7:$D$9,Models!$H$12:$H$14), IF(AND($U264&gt;=7,$U264&lt;=10),LOOKUP($A$3,Models!$D$7:$D$9,Models!$I$12:$I$14), IF($U264 &gt; 10,LOOKUP($A$3,Models!$D$7:$D$9,Models!$J$12:$J$14), 0))))), 0)</f>
        <v>0</v>
      </c>
      <c r="Z264" s="14">
        <f>IF($T264=Models!$E$16,IF($U264&lt;1,LOOKUP($A$3,Models!$D$7:$D$9,Models!$F$17:$F$19),IF(AND($U264&gt;=1,$U264&lt;=3),LOOKUP($A$3,Models!$D$7:$D$9,Models!$G$17:$G$19),IF(AND($U264&gt;=4,$U264&lt;=6),LOOKUP($A$3,Models!$D$7:$D$9,Models!$H$17:$H$19), IF(AND($U264&gt;=7,$U264&lt;=10),LOOKUP($A$3,Models!$D$7:$D$9,Models!$I$17:$I$19), IF($U264 &gt; 10,LOOKUP($A$3,Models!$D$7:$D$9,Models!$J$17:$J$19), 0))))), 0)</f>
        <v>0</v>
      </c>
      <c r="AA264" s="14">
        <f>IF($T264=Models!$E$21,IF($U264&lt;1,LOOKUP($A$3,Models!$D$7:$D$9,Models!$F$22:$F$24),IF(AND($U264&gt;=1,$U264&lt;=3),LOOKUP($A$3,Models!$D$7:$D$9,Models!$G$22:$G$24),IF(AND($U264&gt;=4,$U264&lt;=6),LOOKUP($A$3,Models!$D$7:$D$9,Models!$H$22:$H$24), IF(AND($U264&gt;=7,$U264&lt;=10),LOOKUP($A$3,Models!$D$7:$D$9,Models!$I$22:$I$24), IF($U264 &gt; 10,LOOKUP($A$3,Models!$D$7:$D$9,Models!$J$22:$J$24), 0))))), 0)</f>
        <v>0</v>
      </c>
      <c r="AB264" s="14">
        <f>IF($T264=Models!$E$26,IF($U264&lt;1,LOOKUP($A$3,Models!$D$7:$D$9,Models!$F$27:$F$29),IF(AND($U264&gt;=1,$U264&lt;=3),LOOKUP($A$3,Models!$D$7:$D$9,Models!$G$27:$G$29),IF(AND($U264&gt;=4,$U264&lt;=6),LOOKUP($A$3,Models!$D$7:$D$9,Models!$H$27:$H$29), IF(AND($U264&gt;=7,$U264&lt;=10),LOOKUP($A$3,Models!$D$7:$D$9,Models!$I$27:$I$29), IF($U264 &gt; 10,LOOKUP($A$3,Models!$D$7:$D$9,Models!$J$27:$J$29), 0))))), 0)</f>
        <v>0</v>
      </c>
      <c r="AC264" s="14">
        <f>IF($T264=Models!$E$31,IF($U264&lt;1,LOOKUP($A$3,Models!$D$7:$D$9,Models!$F$32:$F$34),IF(AND($U264&gt;=1,$U264&lt;=3),LOOKUP($A$3,Models!$D$7:$D$9,Models!$G$32:$G$34),IF(AND($U264&gt;=4,$U264&lt;=6),LOOKUP($A$3,Models!$D$7:$D$9,Models!$H$32:$H$34), IF(AND($U264&gt;=7,$U264&lt;=10),LOOKUP($A$3,Models!$D$7:$D$9,Models!$I$32:$I$34), IF($U264 &gt; 10,LOOKUP($A$3,Models!$D$7:$D$9,Models!$J$32:$J$34), 0))))), 0)</f>
        <v>0</v>
      </c>
      <c r="AD264" s="14">
        <f>IF($T264=Models!$E$39,IF($U264&lt;1,LOOKUP($A$3,Models!$D$7:$D$9,Models!$F$40:$F$42),IF(AND($U264&gt;=1,$U264&lt;=4),LOOKUP($A$3,Models!$D$7:$D$9,Models!$G$40:$G$42),IF(AND($U264&gt;=5,$U264&lt;=7),LOOKUP($A$3,Models!$D$7:$D$9,Models!$H$40:$H$42), IF($U264 &gt; 7,LOOKUP($A$3,Models!$D$7:$D$9,Models!$I$40:$I$42), 0)))), 0)</f>
        <v>0</v>
      </c>
      <c r="AE264" s="14">
        <f>IF($T264=Models!$E$44,IF($U264&lt;1,LOOKUP($A$3,Models!$D$7:$D$9,Models!$F$45:$F$47),IF(AND($U264&gt;=1,$U264&lt;=4),LOOKUP($A$3,Models!$D$7:$D$9,Models!$G$45:$G$47),IF(AND($U264&gt;=5,$U264&lt;=7),LOOKUP($A$3,Models!$D$7:$D$9,Models!$H$45:$H$47), IF($U264 &gt; 7,LOOKUP($A$3,Models!$D$7:$D$9,Models!$I$45:$I$47), 0)))), 0)</f>
        <v>0</v>
      </c>
      <c r="AF264" s="14">
        <f>IF($T264=Models!$E$49,IF($U264&lt;1,LOOKUP($A$3,Models!$D$7:$D$9,Models!$F$50:$F$52),IF(AND($U264&gt;=1,$U264&lt;=4),LOOKUP($A$3,Models!$D$7:$D$9,Models!$G$50:$G$52),IF(AND($U264&gt;=5,$U264&lt;=7),LOOKUP($A$3,Models!$D$7:$D$9,Models!$H$50:$H$52), IF($U264 &gt; 7,LOOKUP($A$3,Models!$D$7:$D$9,Models!$I$50:$I$52), 0)))), 0)</f>
        <v>0</v>
      </c>
      <c r="AG264" s="14">
        <f>IF($T264=Models!$E$54,IF($U264&lt;1,LOOKUP($A$3,Models!$D$7:$D$9,Models!$F$55:$F$57),IF(AND($U264&gt;=1,$U264&lt;=4),LOOKUP($A$3,Models!$D$7:$D$9,Models!$G$55:$G$57),IF(AND($U264&gt;=5,$U264&lt;=7),LOOKUP($A$3,Models!$D$7:$D$9,Models!$H$55:$H$57), IF($U264 &gt; 7,LOOKUP($A$3,Models!$D$7:$D$9,Models!$I$55:$I$57), 0)))), 0)</f>
        <v>0</v>
      </c>
      <c r="AH264" s="14">
        <f>IF($T264=Models!$E$59,IF($U264&lt;1,LOOKUP($A$3,Models!$D$7:$D$9,Models!$F$60:$F$62),IF(AND($U264&gt;=1,$U264&lt;=4),LOOKUP($A$3,Models!$D$7:$D$9,Models!$G$60:$G$62),IF(AND($U264&gt;=5,$U264&lt;=7),LOOKUP($A$3,Models!$D$7:$D$9,Models!$H$60:$H$62), IF($U264 &gt; 7,LOOKUP($A$3,Models!$D$7:$D$9,Models!$I$60:$I$62), 0)))), 0)</f>
        <v>0</v>
      </c>
    </row>
    <row r="265" spans="16:34">
      <c r="P265" s="6" t="e">
        <f ca="1">IF(LOOKUP(Beds!A298, Models!$A$4:$A$105, Models!$B$4:$B$105) = "QUEBEC 2", " ", IF(LOOKUP(Beds!A298, Models!$A$4:$A$105, Models!$B$4:$B$105) = "QUEBEC", " ", IF(Beds!B298 = 0, 0, YEAR(NOW())-IF(VALUE(LEFT(Beds!B298,2))&gt;80,CONCATENATE(19,LEFT(Beds!B298,2)),CONCATENATE(20,LEFT(Beds!B298,2))))))</f>
        <v>#N/A</v>
      </c>
      <c r="S265" s="7" t="str">
        <f>LEFT(Beds!A296,4)</f>
        <v/>
      </c>
      <c r="T265" t="str">
        <f>IF(S265 = "", " ", LOOKUP(S265,Models!$A$4:$A$99,Models!$B$4:$B$99))</f>
        <v xml:space="preserve"> </v>
      </c>
      <c r="U265" t="str">
        <f>Beds!C296</f>
        <v/>
      </c>
      <c r="W265">
        <f t="shared" si="4"/>
        <v>0</v>
      </c>
      <c r="X265" s="14">
        <f>IF($T265=Models!$E$6,IF($U265&lt;1,LOOKUP($A$3,Models!$D$7:$D$9,Models!$F$7:$F$9),IF(AND($U265&gt;=1,$U265&lt;=3),LOOKUP($A$3,Models!$D$7:$D$9,Models!$G$7:$G$9),IF(AND($U265&gt;=4,$U265&lt;=6),LOOKUP($A$3,Models!$D$7:$D$9,Models!$H$7:$H$9), IF(AND($U265&gt;=7,$U265&lt;=10),LOOKUP($A$3,Models!$D$7:$D$9,Models!$I$7:$I$9), IF($U265 &gt; 10,LOOKUP($A$3,Models!$D$7:$D$9,Models!$J$7:$J$9), 0))))), 0)</f>
        <v>0</v>
      </c>
      <c r="Y265" s="14">
        <f>IF($T265=Models!$E$11,IF($U265&lt;1,LOOKUP($A$3,Models!$D$7:$D$9,Models!$F$12:$F$14),IF(AND($U265&gt;=1,$U265&lt;=3),LOOKUP($A$3,Models!$D$7:$D$9,Models!$G$12:$G$14),IF(AND($U265&gt;=4,$U265&lt;=6),LOOKUP($A$3,Models!$D$7:$D$9,Models!$H$12:$H$14), IF(AND($U265&gt;=7,$U265&lt;=10),LOOKUP($A$3,Models!$D$7:$D$9,Models!$I$12:$I$14), IF($U265 &gt; 10,LOOKUP($A$3,Models!$D$7:$D$9,Models!$J$12:$J$14), 0))))), 0)</f>
        <v>0</v>
      </c>
      <c r="Z265" s="14">
        <f>IF($T265=Models!$E$16,IF($U265&lt;1,LOOKUP($A$3,Models!$D$7:$D$9,Models!$F$17:$F$19),IF(AND($U265&gt;=1,$U265&lt;=3),LOOKUP($A$3,Models!$D$7:$D$9,Models!$G$17:$G$19),IF(AND($U265&gt;=4,$U265&lt;=6),LOOKUP($A$3,Models!$D$7:$D$9,Models!$H$17:$H$19), IF(AND($U265&gt;=7,$U265&lt;=10),LOOKUP($A$3,Models!$D$7:$D$9,Models!$I$17:$I$19), IF($U265 &gt; 10,LOOKUP($A$3,Models!$D$7:$D$9,Models!$J$17:$J$19), 0))))), 0)</f>
        <v>0</v>
      </c>
      <c r="AA265" s="14">
        <f>IF($T265=Models!$E$21,IF($U265&lt;1,LOOKUP($A$3,Models!$D$7:$D$9,Models!$F$22:$F$24),IF(AND($U265&gt;=1,$U265&lt;=3),LOOKUP($A$3,Models!$D$7:$D$9,Models!$G$22:$G$24),IF(AND($U265&gt;=4,$U265&lt;=6),LOOKUP($A$3,Models!$D$7:$D$9,Models!$H$22:$H$24), IF(AND($U265&gt;=7,$U265&lt;=10),LOOKUP($A$3,Models!$D$7:$D$9,Models!$I$22:$I$24), IF($U265 &gt; 10,LOOKUP($A$3,Models!$D$7:$D$9,Models!$J$22:$J$24), 0))))), 0)</f>
        <v>0</v>
      </c>
      <c r="AB265" s="14">
        <f>IF($T265=Models!$E$26,IF($U265&lt;1,LOOKUP($A$3,Models!$D$7:$D$9,Models!$F$27:$F$29),IF(AND($U265&gt;=1,$U265&lt;=3),LOOKUP($A$3,Models!$D$7:$D$9,Models!$G$27:$G$29),IF(AND($U265&gt;=4,$U265&lt;=6),LOOKUP($A$3,Models!$D$7:$D$9,Models!$H$27:$H$29), IF(AND($U265&gt;=7,$U265&lt;=10),LOOKUP($A$3,Models!$D$7:$D$9,Models!$I$27:$I$29), IF($U265 &gt; 10,LOOKUP($A$3,Models!$D$7:$D$9,Models!$J$27:$J$29), 0))))), 0)</f>
        <v>0</v>
      </c>
      <c r="AC265" s="14">
        <f>IF($T265=Models!$E$31,IF($U265&lt;1,LOOKUP($A$3,Models!$D$7:$D$9,Models!$F$32:$F$34),IF(AND($U265&gt;=1,$U265&lt;=3),LOOKUP($A$3,Models!$D$7:$D$9,Models!$G$32:$G$34),IF(AND($U265&gt;=4,$U265&lt;=6),LOOKUP($A$3,Models!$D$7:$D$9,Models!$H$32:$H$34), IF(AND($U265&gt;=7,$U265&lt;=10),LOOKUP($A$3,Models!$D$7:$D$9,Models!$I$32:$I$34), IF($U265 &gt; 10,LOOKUP($A$3,Models!$D$7:$D$9,Models!$J$32:$J$34), 0))))), 0)</f>
        <v>0</v>
      </c>
      <c r="AD265" s="14">
        <f>IF($T265=Models!$E$39,IF($U265&lt;1,LOOKUP($A$3,Models!$D$7:$D$9,Models!$F$40:$F$42),IF(AND($U265&gt;=1,$U265&lt;=4),LOOKUP($A$3,Models!$D$7:$D$9,Models!$G$40:$G$42),IF(AND($U265&gt;=5,$U265&lt;=7),LOOKUP($A$3,Models!$D$7:$D$9,Models!$H$40:$H$42), IF($U265 &gt; 7,LOOKUP($A$3,Models!$D$7:$D$9,Models!$I$40:$I$42), 0)))), 0)</f>
        <v>0</v>
      </c>
      <c r="AE265" s="14">
        <f>IF($T265=Models!$E$44,IF($U265&lt;1,LOOKUP($A$3,Models!$D$7:$D$9,Models!$F$45:$F$47),IF(AND($U265&gt;=1,$U265&lt;=4),LOOKUP($A$3,Models!$D$7:$D$9,Models!$G$45:$G$47),IF(AND($U265&gt;=5,$U265&lt;=7),LOOKUP($A$3,Models!$D$7:$D$9,Models!$H$45:$H$47), IF($U265 &gt; 7,LOOKUP($A$3,Models!$D$7:$D$9,Models!$I$45:$I$47), 0)))), 0)</f>
        <v>0</v>
      </c>
      <c r="AF265" s="14">
        <f>IF($T265=Models!$E$49,IF($U265&lt;1,LOOKUP($A$3,Models!$D$7:$D$9,Models!$F$50:$F$52),IF(AND($U265&gt;=1,$U265&lt;=4),LOOKUP($A$3,Models!$D$7:$D$9,Models!$G$50:$G$52),IF(AND($U265&gt;=5,$U265&lt;=7),LOOKUP($A$3,Models!$D$7:$D$9,Models!$H$50:$H$52), IF($U265 &gt; 7,LOOKUP($A$3,Models!$D$7:$D$9,Models!$I$50:$I$52), 0)))), 0)</f>
        <v>0</v>
      </c>
      <c r="AG265" s="14">
        <f>IF($T265=Models!$E$54,IF($U265&lt;1,LOOKUP($A$3,Models!$D$7:$D$9,Models!$F$55:$F$57),IF(AND($U265&gt;=1,$U265&lt;=4),LOOKUP($A$3,Models!$D$7:$D$9,Models!$G$55:$G$57),IF(AND($U265&gt;=5,$U265&lt;=7),LOOKUP($A$3,Models!$D$7:$D$9,Models!$H$55:$H$57), IF($U265 &gt; 7,LOOKUP($A$3,Models!$D$7:$D$9,Models!$I$55:$I$57), 0)))), 0)</f>
        <v>0</v>
      </c>
      <c r="AH265" s="14">
        <f>IF($T265=Models!$E$59,IF($U265&lt;1,LOOKUP($A$3,Models!$D$7:$D$9,Models!$F$60:$F$62),IF(AND($U265&gt;=1,$U265&lt;=4),LOOKUP($A$3,Models!$D$7:$D$9,Models!$G$60:$G$62),IF(AND($U265&gt;=5,$U265&lt;=7),LOOKUP($A$3,Models!$D$7:$D$9,Models!$H$60:$H$62), IF($U265 &gt; 7,LOOKUP($A$3,Models!$D$7:$D$9,Models!$I$60:$I$62), 0)))), 0)</f>
        <v>0</v>
      </c>
    </row>
    <row r="266" spans="16:34">
      <c r="P266" s="6" t="e">
        <f ca="1">IF(LOOKUP(Beds!A299, Models!$A$4:$A$105, Models!$B$4:$B$105) = "QUEBEC 2", " ", IF(LOOKUP(Beds!A299, Models!$A$4:$A$105, Models!$B$4:$B$105) = "QUEBEC", " ", IF(Beds!B299 = 0, 0, YEAR(NOW())-IF(VALUE(LEFT(Beds!B299,2))&gt;80,CONCATENATE(19,LEFT(Beds!B299,2)),CONCATENATE(20,LEFT(Beds!B299,2))))))</f>
        <v>#N/A</v>
      </c>
      <c r="S266" s="7" t="str">
        <f>LEFT(Beds!A297,4)</f>
        <v/>
      </c>
      <c r="T266" t="str">
        <f>IF(S266 = "", " ", LOOKUP(S266,Models!$A$4:$A$99,Models!$B$4:$B$99))</f>
        <v xml:space="preserve"> </v>
      </c>
      <c r="U266" t="str">
        <f>Beds!C297</f>
        <v/>
      </c>
      <c r="W266">
        <f t="shared" si="4"/>
        <v>0</v>
      </c>
      <c r="X266" s="14">
        <f>IF($T266=Models!$E$6,IF($U266&lt;1,LOOKUP($A$3,Models!$D$7:$D$9,Models!$F$7:$F$9),IF(AND($U266&gt;=1,$U266&lt;=3),LOOKUP($A$3,Models!$D$7:$D$9,Models!$G$7:$G$9),IF(AND($U266&gt;=4,$U266&lt;=6),LOOKUP($A$3,Models!$D$7:$D$9,Models!$H$7:$H$9), IF(AND($U266&gt;=7,$U266&lt;=10),LOOKUP($A$3,Models!$D$7:$D$9,Models!$I$7:$I$9), IF($U266 &gt; 10,LOOKUP($A$3,Models!$D$7:$D$9,Models!$J$7:$J$9), 0))))), 0)</f>
        <v>0</v>
      </c>
      <c r="Y266" s="14">
        <f>IF($T266=Models!$E$11,IF($U266&lt;1,LOOKUP($A$3,Models!$D$7:$D$9,Models!$F$12:$F$14),IF(AND($U266&gt;=1,$U266&lt;=3),LOOKUP($A$3,Models!$D$7:$D$9,Models!$G$12:$G$14),IF(AND($U266&gt;=4,$U266&lt;=6),LOOKUP($A$3,Models!$D$7:$D$9,Models!$H$12:$H$14), IF(AND($U266&gt;=7,$U266&lt;=10),LOOKUP($A$3,Models!$D$7:$D$9,Models!$I$12:$I$14), IF($U266 &gt; 10,LOOKUP($A$3,Models!$D$7:$D$9,Models!$J$12:$J$14), 0))))), 0)</f>
        <v>0</v>
      </c>
      <c r="Z266" s="14">
        <f>IF($T266=Models!$E$16,IF($U266&lt;1,LOOKUP($A$3,Models!$D$7:$D$9,Models!$F$17:$F$19),IF(AND($U266&gt;=1,$U266&lt;=3),LOOKUP($A$3,Models!$D$7:$D$9,Models!$G$17:$G$19),IF(AND($U266&gt;=4,$U266&lt;=6),LOOKUP($A$3,Models!$D$7:$D$9,Models!$H$17:$H$19), IF(AND($U266&gt;=7,$U266&lt;=10),LOOKUP($A$3,Models!$D$7:$D$9,Models!$I$17:$I$19), IF($U266 &gt; 10,LOOKUP($A$3,Models!$D$7:$D$9,Models!$J$17:$J$19), 0))))), 0)</f>
        <v>0</v>
      </c>
      <c r="AA266" s="14">
        <f>IF($T266=Models!$E$21,IF($U266&lt;1,LOOKUP($A$3,Models!$D$7:$D$9,Models!$F$22:$F$24),IF(AND($U266&gt;=1,$U266&lt;=3),LOOKUP($A$3,Models!$D$7:$D$9,Models!$G$22:$G$24),IF(AND($U266&gt;=4,$U266&lt;=6),LOOKUP($A$3,Models!$D$7:$D$9,Models!$H$22:$H$24), IF(AND($U266&gt;=7,$U266&lt;=10),LOOKUP($A$3,Models!$D$7:$D$9,Models!$I$22:$I$24), IF($U266 &gt; 10,LOOKUP($A$3,Models!$D$7:$D$9,Models!$J$22:$J$24), 0))))), 0)</f>
        <v>0</v>
      </c>
      <c r="AB266" s="14">
        <f>IF($T266=Models!$E$26,IF($U266&lt;1,LOOKUP($A$3,Models!$D$7:$D$9,Models!$F$27:$F$29),IF(AND($U266&gt;=1,$U266&lt;=3),LOOKUP($A$3,Models!$D$7:$D$9,Models!$G$27:$G$29),IF(AND($U266&gt;=4,$U266&lt;=6),LOOKUP($A$3,Models!$D$7:$D$9,Models!$H$27:$H$29), IF(AND($U266&gt;=7,$U266&lt;=10),LOOKUP($A$3,Models!$D$7:$D$9,Models!$I$27:$I$29), IF($U266 &gt; 10,LOOKUP($A$3,Models!$D$7:$D$9,Models!$J$27:$J$29), 0))))), 0)</f>
        <v>0</v>
      </c>
      <c r="AC266" s="14">
        <f>IF($T266=Models!$E$31,IF($U266&lt;1,LOOKUP($A$3,Models!$D$7:$D$9,Models!$F$32:$F$34),IF(AND($U266&gt;=1,$U266&lt;=3),LOOKUP($A$3,Models!$D$7:$D$9,Models!$G$32:$G$34),IF(AND($U266&gt;=4,$U266&lt;=6),LOOKUP($A$3,Models!$D$7:$D$9,Models!$H$32:$H$34), IF(AND($U266&gt;=7,$U266&lt;=10),LOOKUP($A$3,Models!$D$7:$D$9,Models!$I$32:$I$34), IF($U266 &gt; 10,LOOKUP($A$3,Models!$D$7:$D$9,Models!$J$32:$J$34), 0))))), 0)</f>
        <v>0</v>
      </c>
      <c r="AD266" s="14">
        <f>IF($T266=Models!$E$39,IF($U266&lt;1,LOOKUP($A$3,Models!$D$7:$D$9,Models!$F$40:$F$42),IF(AND($U266&gt;=1,$U266&lt;=4),LOOKUP($A$3,Models!$D$7:$D$9,Models!$G$40:$G$42),IF(AND($U266&gt;=5,$U266&lt;=7),LOOKUP($A$3,Models!$D$7:$D$9,Models!$H$40:$H$42), IF($U266 &gt; 7,LOOKUP($A$3,Models!$D$7:$D$9,Models!$I$40:$I$42), 0)))), 0)</f>
        <v>0</v>
      </c>
      <c r="AE266" s="14">
        <f>IF($T266=Models!$E$44,IF($U266&lt;1,LOOKUP($A$3,Models!$D$7:$D$9,Models!$F$45:$F$47),IF(AND($U266&gt;=1,$U266&lt;=4),LOOKUP($A$3,Models!$D$7:$D$9,Models!$G$45:$G$47),IF(AND($U266&gt;=5,$U266&lt;=7),LOOKUP($A$3,Models!$D$7:$D$9,Models!$H$45:$H$47), IF($U266 &gt; 7,LOOKUP($A$3,Models!$D$7:$D$9,Models!$I$45:$I$47), 0)))), 0)</f>
        <v>0</v>
      </c>
      <c r="AF266" s="14">
        <f>IF($T266=Models!$E$49,IF($U266&lt;1,LOOKUP($A$3,Models!$D$7:$D$9,Models!$F$50:$F$52),IF(AND($U266&gt;=1,$U266&lt;=4),LOOKUP($A$3,Models!$D$7:$D$9,Models!$G$50:$G$52),IF(AND($U266&gt;=5,$U266&lt;=7),LOOKUP($A$3,Models!$D$7:$D$9,Models!$H$50:$H$52), IF($U266 &gt; 7,LOOKUP($A$3,Models!$D$7:$D$9,Models!$I$50:$I$52), 0)))), 0)</f>
        <v>0</v>
      </c>
      <c r="AG266" s="14">
        <f>IF($T266=Models!$E$54,IF($U266&lt;1,LOOKUP($A$3,Models!$D$7:$D$9,Models!$F$55:$F$57),IF(AND($U266&gt;=1,$U266&lt;=4),LOOKUP($A$3,Models!$D$7:$D$9,Models!$G$55:$G$57),IF(AND($U266&gt;=5,$U266&lt;=7),LOOKUP($A$3,Models!$D$7:$D$9,Models!$H$55:$H$57), IF($U266 &gt; 7,LOOKUP($A$3,Models!$D$7:$D$9,Models!$I$55:$I$57), 0)))), 0)</f>
        <v>0</v>
      </c>
      <c r="AH266" s="14">
        <f>IF($T266=Models!$E$59,IF($U266&lt;1,LOOKUP($A$3,Models!$D$7:$D$9,Models!$F$60:$F$62),IF(AND($U266&gt;=1,$U266&lt;=4),LOOKUP($A$3,Models!$D$7:$D$9,Models!$G$60:$G$62),IF(AND($U266&gt;=5,$U266&lt;=7),LOOKUP($A$3,Models!$D$7:$D$9,Models!$H$60:$H$62), IF($U266 &gt; 7,LOOKUP($A$3,Models!$D$7:$D$9,Models!$I$60:$I$62), 0)))), 0)</f>
        <v>0</v>
      </c>
    </row>
    <row r="267" spans="16:34">
      <c r="P267" s="6" t="e">
        <f ca="1">IF(LOOKUP(Beds!A300, Models!$A$4:$A$105, Models!$B$4:$B$105) = "QUEBEC 2", " ", IF(LOOKUP(Beds!A300, Models!$A$4:$A$105, Models!$B$4:$B$105) = "QUEBEC", " ", IF(Beds!B300 = 0, 0, YEAR(NOW())-IF(VALUE(LEFT(Beds!B300,2))&gt;80,CONCATENATE(19,LEFT(Beds!B300,2)),CONCATENATE(20,LEFT(Beds!B300,2))))))</f>
        <v>#N/A</v>
      </c>
      <c r="S267" s="7" t="str">
        <f>LEFT(Beds!A298,4)</f>
        <v/>
      </c>
      <c r="T267" t="str">
        <f>IF(S267 = "", " ", LOOKUP(S267,Models!$A$4:$A$99,Models!$B$4:$B$99))</f>
        <v xml:space="preserve"> </v>
      </c>
      <c r="U267" t="str">
        <f>Beds!C298</f>
        <v/>
      </c>
      <c r="W267">
        <f t="shared" si="4"/>
        <v>0</v>
      </c>
      <c r="X267" s="14">
        <f>IF($T267=Models!$E$6,IF($U267&lt;1,LOOKUP($A$3,Models!$D$7:$D$9,Models!$F$7:$F$9),IF(AND($U267&gt;=1,$U267&lt;=3),LOOKUP($A$3,Models!$D$7:$D$9,Models!$G$7:$G$9),IF(AND($U267&gt;=4,$U267&lt;=6),LOOKUP($A$3,Models!$D$7:$D$9,Models!$H$7:$H$9), IF(AND($U267&gt;=7,$U267&lt;=10),LOOKUP($A$3,Models!$D$7:$D$9,Models!$I$7:$I$9), IF($U267 &gt; 10,LOOKUP($A$3,Models!$D$7:$D$9,Models!$J$7:$J$9), 0))))), 0)</f>
        <v>0</v>
      </c>
      <c r="Y267" s="14">
        <f>IF($T267=Models!$E$11,IF($U267&lt;1,LOOKUP($A$3,Models!$D$7:$D$9,Models!$F$12:$F$14),IF(AND($U267&gt;=1,$U267&lt;=3),LOOKUP($A$3,Models!$D$7:$D$9,Models!$G$12:$G$14),IF(AND($U267&gt;=4,$U267&lt;=6),LOOKUP($A$3,Models!$D$7:$D$9,Models!$H$12:$H$14), IF(AND($U267&gt;=7,$U267&lt;=10),LOOKUP($A$3,Models!$D$7:$D$9,Models!$I$12:$I$14), IF($U267 &gt; 10,LOOKUP($A$3,Models!$D$7:$D$9,Models!$J$12:$J$14), 0))))), 0)</f>
        <v>0</v>
      </c>
      <c r="Z267" s="14">
        <f>IF($T267=Models!$E$16,IF($U267&lt;1,LOOKUP($A$3,Models!$D$7:$D$9,Models!$F$17:$F$19),IF(AND($U267&gt;=1,$U267&lt;=3),LOOKUP($A$3,Models!$D$7:$D$9,Models!$G$17:$G$19),IF(AND($U267&gt;=4,$U267&lt;=6),LOOKUP($A$3,Models!$D$7:$D$9,Models!$H$17:$H$19), IF(AND($U267&gt;=7,$U267&lt;=10),LOOKUP($A$3,Models!$D$7:$D$9,Models!$I$17:$I$19), IF($U267 &gt; 10,LOOKUP($A$3,Models!$D$7:$D$9,Models!$J$17:$J$19), 0))))), 0)</f>
        <v>0</v>
      </c>
      <c r="AA267" s="14">
        <f>IF($T267=Models!$E$21,IF($U267&lt;1,LOOKUP($A$3,Models!$D$7:$D$9,Models!$F$22:$F$24),IF(AND($U267&gt;=1,$U267&lt;=3),LOOKUP($A$3,Models!$D$7:$D$9,Models!$G$22:$G$24),IF(AND($U267&gt;=4,$U267&lt;=6),LOOKUP($A$3,Models!$D$7:$D$9,Models!$H$22:$H$24), IF(AND($U267&gt;=7,$U267&lt;=10),LOOKUP($A$3,Models!$D$7:$D$9,Models!$I$22:$I$24), IF($U267 &gt; 10,LOOKUP($A$3,Models!$D$7:$D$9,Models!$J$22:$J$24), 0))))), 0)</f>
        <v>0</v>
      </c>
      <c r="AB267" s="14">
        <f>IF($T267=Models!$E$26,IF($U267&lt;1,LOOKUP($A$3,Models!$D$7:$D$9,Models!$F$27:$F$29),IF(AND($U267&gt;=1,$U267&lt;=3),LOOKUP($A$3,Models!$D$7:$D$9,Models!$G$27:$G$29),IF(AND($U267&gt;=4,$U267&lt;=6),LOOKUP($A$3,Models!$D$7:$D$9,Models!$H$27:$H$29), IF(AND($U267&gt;=7,$U267&lt;=10),LOOKUP($A$3,Models!$D$7:$D$9,Models!$I$27:$I$29), IF($U267 &gt; 10,LOOKUP($A$3,Models!$D$7:$D$9,Models!$J$27:$J$29), 0))))), 0)</f>
        <v>0</v>
      </c>
      <c r="AC267" s="14">
        <f>IF($T267=Models!$E$31,IF($U267&lt;1,LOOKUP($A$3,Models!$D$7:$D$9,Models!$F$32:$F$34),IF(AND($U267&gt;=1,$U267&lt;=3),LOOKUP($A$3,Models!$D$7:$D$9,Models!$G$32:$G$34),IF(AND($U267&gt;=4,$U267&lt;=6),LOOKUP($A$3,Models!$D$7:$D$9,Models!$H$32:$H$34), IF(AND($U267&gt;=7,$U267&lt;=10),LOOKUP($A$3,Models!$D$7:$D$9,Models!$I$32:$I$34), IF($U267 &gt; 10,LOOKUP($A$3,Models!$D$7:$D$9,Models!$J$32:$J$34), 0))))), 0)</f>
        <v>0</v>
      </c>
      <c r="AD267" s="14">
        <f>IF($T267=Models!$E$39,IF($U267&lt;1,LOOKUP($A$3,Models!$D$7:$D$9,Models!$F$40:$F$42),IF(AND($U267&gt;=1,$U267&lt;=4),LOOKUP($A$3,Models!$D$7:$D$9,Models!$G$40:$G$42),IF(AND($U267&gt;=5,$U267&lt;=7),LOOKUP($A$3,Models!$D$7:$D$9,Models!$H$40:$H$42), IF($U267 &gt; 7,LOOKUP($A$3,Models!$D$7:$D$9,Models!$I$40:$I$42), 0)))), 0)</f>
        <v>0</v>
      </c>
      <c r="AE267" s="14">
        <f>IF($T267=Models!$E$44,IF($U267&lt;1,LOOKUP($A$3,Models!$D$7:$D$9,Models!$F$45:$F$47),IF(AND($U267&gt;=1,$U267&lt;=4),LOOKUP($A$3,Models!$D$7:$D$9,Models!$G$45:$G$47),IF(AND($U267&gt;=5,$U267&lt;=7),LOOKUP($A$3,Models!$D$7:$D$9,Models!$H$45:$H$47), IF($U267 &gt; 7,LOOKUP($A$3,Models!$D$7:$D$9,Models!$I$45:$I$47), 0)))), 0)</f>
        <v>0</v>
      </c>
      <c r="AF267" s="14">
        <f>IF($T267=Models!$E$49,IF($U267&lt;1,LOOKUP($A$3,Models!$D$7:$D$9,Models!$F$50:$F$52),IF(AND($U267&gt;=1,$U267&lt;=4),LOOKUP($A$3,Models!$D$7:$D$9,Models!$G$50:$G$52),IF(AND($U267&gt;=5,$U267&lt;=7),LOOKUP($A$3,Models!$D$7:$D$9,Models!$H$50:$H$52), IF($U267 &gt; 7,LOOKUP($A$3,Models!$D$7:$D$9,Models!$I$50:$I$52), 0)))), 0)</f>
        <v>0</v>
      </c>
      <c r="AG267" s="14">
        <f>IF($T267=Models!$E$54,IF($U267&lt;1,LOOKUP($A$3,Models!$D$7:$D$9,Models!$F$55:$F$57),IF(AND($U267&gt;=1,$U267&lt;=4),LOOKUP($A$3,Models!$D$7:$D$9,Models!$G$55:$G$57),IF(AND($U267&gt;=5,$U267&lt;=7),LOOKUP($A$3,Models!$D$7:$D$9,Models!$H$55:$H$57), IF($U267 &gt; 7,LOOKUP($A$3,Models!$D$7:$D$9,Models!$I$55:$I$57), 0)))), 0)</f>
        <v>0</v>
      </c>
      <c r="AH267" s="14">
        <f>IF($T267=Models!$E$59,IF($U267&lt;1,LOOKUP($A$3,Models!$D$7:$D$9,Models!$F$60:$F$62),IF(AND($U267&gt;=1,$U267&lt;=4),LOOKUP($A$3,Models!$D$7:$D$9,Models!$G$60:$G$62),IF(AND($U267&gt;=5,$U267&lt;=7),LOOKUP($A$3,Models!$D$7:$D$9,Models!$H$60:$H$62), IF($U267 &gt; 7,LOOKUP($A$3,Models!$D$7:$D$9,Models!$I$60:$I$62), 0)))), 0)</f>
        <v>0</v>
      </c>
    </row>
    <row r="268" spans="16:34">
      <c r="P268" s="6" t="e">
        <f ca="1">IF(LOOKUP(Beds!A301, Models!$A$4:$A$105, Models!$B$4:$B$105) = "QUEBEC 2", " ", IF(LOOKUP(Beds!A301, Models!$A$4:$A$105, Models!$B$4:$B$105) = "QUEBEC", " ", IF(Beds!B301 = 0, 0, YEAR(NOW())-IF(VALUE(LEFT(Beds!B301,2))&gt;80,CONCATENATE(19,LEFT(Beds!B301,2)),CONCATENATE(20,LEFT(Beds!B301,2))))))</f>
        <v>#N/A</v>
      </c>
      <c r="S268" s="7" t="str">
        <f>LEFT(Beds!A299,4)</f>
        <v/>
      </c>
      <c r="T268" t="str">
        <f>IF(S268 = "", " ", LOOKUP(S268,Models!$A$4:$A$99,Models!$B$4:$B$99))</f>
        <v xml:space="preserve"> </v>
      </c>
      <c r="U268" t="str">
        <f>Beds!C299</f>
        <v/>
      </c>
      <c r="W268">
        <f t="shared" si="4"/>
        <v>0</v>
      </c>
      <c r="X268" s="14">
        <f>IF($T268=Models!$E$6,IF($U268&lt;1,LOOKUP($A$3,Models!$D$7:$D$9,Models!$F$7:$F$9),IF(AND($U268&gt;=1,$U268&lt;=3),LOOKUP($A$3,Models!$D$7:$D$9,Models!$G$7:$G$9),IF(AND($U268&gt;=4,$U268&lt;=6),LOOKUP($A$3,Models!$D$7:$D$9,Models!$H$7:$H$9), IF(AND($U268&gt;=7,$U268&lt;=10),LOOKUP($A$3,Models!$D$7:$D$9,Models!$I$7:$I$9), IF($U268 &gt; 10,LOOKUP($A$3,Models!$D$7:$D$9,Models!$J$7:$J$9), 0))))), 0)</f>
        <v>0</v>
      </c>
      <c r="Y268" s="14">
        <f>IF($T268=Models!$E$11,IF($U268&lt;1,LOOKUP($A$3,Models!$D$7:$D$9,Models!$F$12:$F$14),IF(AND($U268&gt;=1,$U268&lt;=3),LOOKUP($A$3,Models!$D$7:$D$9,Models!$G$12:$G$14),IF(AND($U268&gt;=4,$U268&lt;=6),LOOKUP($A$3,Models!$D$7:$D$9,Models!$H$12:$H$14), IF(AND($U268&gt;=7,$U268&lt;=10),LOOKUP($A$3,Models!$D$7:$D$9,Models!$I$12:$I$14), IF($U268 &gt; 10,LOOKUP($A$3,Models!$D$7:$D$9,Models!$J$12:$J$14), 0))))), 0)</f>
        <v>0</v>
      </c>
      <c r="Z268" s="14">
        <f>IF($T268=Models!$E$16,IF($U268&lt;1,LOOKUP($A$3,Models!$D$7:$D$9,Models!$F$17:$F$19),IF(AND($U268&gt;=1,$U268&lt;=3),LOOKUP($A$3,Models!$D$7:$D$9,Models!$G$17:$G$19),IF(AND($U268&gt;=4,$U268&lt;=6),LOOKUP($A$3,Models!$D$7:$D$9,Models!$H$17:$H$19), IF(AND($U268&gt;=7,$U268&lt;=10),LOOKUP($A$3,Models!$D$7:$D$9,Models!$I$17:$I$19), IF($U268 &gt; 10,LOOKUP($A$3,Models!$D$7:$D$9,Models!$J$17:$J$19), 0))))), 0)</f>
        <v>0</v>
      </c>
      <c r="AA268" s="14">
        <f>IF($T268=Models!$E$21,IF($U268&lt;1,LOOKUP($A$3,Models!$D$7:$D$9,Models!$F$22:$F$24),IF(AND($U268&gt;=1,$U268&lt;=3),LOOKUP($A$3,Models!$D$7:$D$9,Models!$G$22:$G$24),IF(AND($U268&gt;=4,$U268&lt;=6),LOOKUP($A$3,Models!$D$7:$D$9,Models!$H$22:$H$24), IF(AND($U268&gt;=7,$U268&lt;=10),LOOKUP($A$3,Models!$D$7:$D$9,Models!$I$22:$I$24), IF($U268 &gt; 10,LOOKUP($A$3,Models!$D$7:$D$9,Models!$J$22:$J$24), 0))))), 0)</f>
        <v>0</v>
      </c>
      <c r="AB268" s="14">
        <f>IF($T268=Models!$E$26,IF($U268&lt;1,LOOKUP($A$3,Models!$D$7:$D$9,Models!$F$27:$F$29),IF(AND($U268&gt;=1,$U268&lt;=3),LOOKUP($A$3,Models!$D$7:$D$9,Models!$G$27:$G$29),IF(AND($U268&gt;=4,$U268&lt;=6),LOOKUP($A$3,Models!$D$7:$D$9,Models!$H$27:$H$29), IF(AND($U268&gt;=7,$U268&lt;=10),LOOKUP($A$3,Models!$D$7:$D$9,Models!$I$27:$I$29), IF($U268 &gt; 10,LOOKUP($A$3,Models!$D$7:$D$9,Models!$J$27:$J$29), 0))))), 0)</f>
        <v>0</v>
      </c>
      <c r="AC268" s="14">
        <f>IF($T268=Models!$E$31,IF($U268&lt;1,LOOKUP($A$3,Models!$D$7:$D$9,Models!$F$32:$F$34),IF(AND($U268&gt;=1,$U268&lt;=3),LOOKUP($A$3,Models!$D$7:$D$9,Models!$G$32:$G$34),IF(AND($U268&gt;=4,$U268&lt;=6),LOOKUP($A$3,Models!$D$7:$D$9,Models!$H$32:$H$34), IF(AND($U268&gt;=7,$U268&lt;=10),LOOKUP($A$3,Models!$D$7:$D$9,Models!$I$32:$I$34), IF($U268 &gt; 10,LOOKUP($A$3,Models!$D$7:$D$9,Models!$J$32:$J$34), 0))))), 0)</f>
        <v>0</v>
      </c>
      <c r="AD268" s="14">
        <f>IF($T268=Models!$E$39,IF($U268&lt;1,LOOKUP($A$3,Models!$D$7:$D$9,Models!$F$40:$F$42),IF(AND($U268&gt;=1,$U268&lt;=4),LOOKUP($A$3,Models!$D$7:$D$9,Models!$G$40:$G$42),IF(AND($U268&gt;=5,$U268&lt;=7),LOOKUP($A$3,Models!$D$7:$D$9,Models!$H$40:$H$42), IF($U268 &gt; 7,LOOKUP($A$3,Models!$D$7:$D$9,Models!$I$40:$I$42), 0)))), 0)</f>
        <v>0</v>
      </c>
      <c r="AE268" s="14">
        <f>IF($T268=Models!$E$44,IF($U268&lt;1,LOOKUP($A$3,Models!$D$7:$D$9,Models!$F$45:$F$47),IF(AND($U268&gt;=1,$U268&lt;=4),LOOKUP($A$3,Models!$D$7:$D$9,Models!$G$45:$G$47),IF(AND($U268&gt;=5,$U268&lt;=7),LOOKUP($A$3,Models!$D$7:$D$9,Models!$H$45:$H$47), IF($U268 &gt; 7,LOOKUP($A$3,Models!$D$7:$D$9,Models!$I$45:$I$47), 0)))), 0)</f>
        <v>0</v>
      </c>
      <c r="AF268" s="14">
        <f>IF($T268=Models!$E$49,IF($U268&lt;1,LOOKUP($A$3,Models!$D$7:$D$9,Models!$F$50:$F$52),IF(AND($U268&gt;=1,$U268&lt;=4),LOOKUP($A$3,Models!$D$7:$D$9,Models!$G$50:$G$52),IF(AND($U268&gt;=5,$U268&lt;=7),LOOKUP($A$3,Models!$D$7:$D$9,Models!$H$50:$H$52), IF($U268 &gt; 7,LOOKUP($A$3,Models!$D$7:$D$9,Models!$I$50:$I$52), 0)))), 0)</f>
        <v>0</v>
      </c>
      <c r="AG268" s="14">
        <f>IF($T268=Models!$E$54,IF($U268&lt;1,LOOKUP($A$3,Models!$D$7:$D$9,Models!$F$55:$F$57),IF(AND($U268&gt;=1,$U268&lt;=4),LOOKUP($A$3,Models!$D$7:$D$9,Models!$G$55:$G$57),IF(AND($U268&gt;=5,$U268&lt;=7),LOOKUP($A$3,Models!$D$7:$D$9,Models!$H$55:$H$57), IF($U268 &gt; 7,LOOKUP($A$3,Models!$D$7:$D$9,Models!$I$55:$I$57), 0)))), 0)</f>
        <v>0</v>
      </c>
      <c r="AH268" s="14">
        <f>IF($T268=Models!$E$59,IF($U268&lt;1,LOOKUP($A$3,Models!$D$7:$D$9,Models!$F$60:$F$62),IF(AND($U268&gt;=1,$U268&lt;=4),LOOKUP($A$3,Models!$D$7:$D$9,Models!$G$60:$G$62),IF(AND($U268&gt;=5,$U268&lt;=7),LOOKUP($A$3,Models!$D$7:$D$9,Models!$H$60:$H$62), IF($U268 &gt; 7,LOOKUP($A$3,Models!$D$7:$D$9,Models!$I$60:$I$62), 0)))), 0)</f>
        <v>0</v>
      </c>
    </row>
    <row r="269" spans="16:34">
      <c r="P269" s="6" t="e">
        <f ca="1">IF(LOOKUP(Beds!A302, Models!$A$4:$A$105, Models!$B$4:$B$105) = "QUEBEC 2", " ", IF(LOOKUP(Beds!A302, Models!$A$4:$A$105, Models!$B$4:$B$105) = "QUEBEC", " ", IF(Beds!B302 = 0, 0, YEAR(NOW())-IF(VALUE(LEFT(Beds!B302,2))&gt;80,CONCATENATE(19,LEFT(Beds!B302,2)),CONCATENATE(20,LEFT(Beds!B302,2))))))</f>
        <v>#N/A</v>
      </c>
      <c r="S269" s="7" t="str">
        <f>LEFT(Beds!A300,4)</f>
        <v/>
      </c>
      <c r="T269" t="str">
        <f>IF(S269 = "", " ", LOOKUP(S269,Models!$A$4:$A$99,Models!$B$4:$B$99))</f>
        <v xml:space="preserve"> </v>
      </c>
      <c r="U269" t="str">
        <f>Beds!C300</f>
        <v/>
      </c>
      <c r="W269">
        <f t="shared" si="4"/>
        <v>0</v>
      </c>
      <c r="X269" s="14">
        <f>IF($T269=Models!$E$6,IF($U269&lt;1,LOOKUP($A$3,Models!$D$7:$D$9,Models!$F$7:$F$9),IF(AND($U269&gt;=1,$U269&lt;=3),LOOKUP($A$3,Models!$D$7:$D$9,Models!$G$7:$G$9),IF(AND($U269&gt;=4,$U269&lt;=6),LOOKUP($A$3,Models!$D$7:$D$9,Models!$H$7:$H$9), IF(AND($U269&gt;=7,$U269&lt;=10),LOOKUP($A$3,Models!$D$7:$D$9,Models!$I$7:$I$9), IF($U269 &gt; 10,LOOKUP($A$3,Models!$D$7:$D$9,Models!$J$7:$J$9), 0))))), 0)</f>
        <v>0</v>
      </c>
      <c r="Y269" s="14">
        <f>IF($T269=Models!$E$11,IF($U269&lt;1,LOOKUP($A$3,Models!$D$7:$D$9,Models!$F$12:$F$14),IF(AND($U269&gt;=1,$U269&lt;=3),LOOKUP($A$3,Models!$D$7:$D$9,Models!$G$12:$G$14),IF(AND($U269&gt;=4,$U269&lt;=6),LOOKUP($A$3,Models!$D$7:$D$9,Models!$H$12:$H$14), IF(AND($U269&gt;=7,$U269&lt;=10),LOOKUP($A$3,Models!$D$7:$D$9,Models!$I$12:$I$14), IF($U269 &gt; 10,LOOKUP($A$3,Models!$D$7:$D$9,Models!$J$12:$J$14), 0))))), 0)</f>
        <v>0</v>
      </c>
      <c r="Z269" s="14">
        <f>IF($T269=Models!$E$16,IF($U269&lt;1,LOOKUP($A$3,Models!$D$7:$D$9,Models!$F$17:$F$19),IF(AND($U269&gt;=1,$U269&lt;=3),LOOKUP($A$3,Models!$D$7:$D$9,Models!$G$17:$G$19),IF(AND($U269&gt;=4,$U269&lt;=6),LOOKUP($A$3,Models!$D$7:$D$9,Models!$H$17:$H$19), IF(AND($U269&gt;=7,$U269&lt;=10),LOOKUP($A$3,Models!$D$7:$D$9,Models!$I$17:$I$19), IF($U269 &gt; 10,LOOKUP($A$3,Models!$D$7:$D$9,Models!$J$17:$J$19), 0))))), 0)</f>
        <v>0</v>
      </c>
      <c r="AA269" s="14">
        <f>IF($T269=Models!$E$21,IF($U269&lt;1,LOOKUP($A$3,Models!$D$7:$D$9,Models!$F$22:$F$24),IF(AND($U269&gt;=1,$U269&lt;=3),LOOKUP($A$3,Models!$D$7:$D$9,Models!$G$22:$G$24),IF(AND($U269&gt;=4,$U269&lt;=6),LOOKUP($A$3,Models!$D$7:$D$9,Models!$H$22:$H$24), IF(AND($U269&gt;=7,$U269&lt;=10),LOOKUP($A$3,Models!$D$7:$D$9,Models!$I$22:$I$24), IF($U269 &gt; 10,LOOKUP($A$3,Models!$D$7:$D$9,Models!$J$22:$J$24), 0))))), 0)</f>
        <v>0</v>
      </c>
      <c r="AB269" s="14">
        <f>IF($T269=Models!$E$26,IF($U269&lt;1,LOOKUP($A$3,Models!$D$7:$D$9,Models!$F$27:$F$29),IF(AND($U269&gt;=1,$U269&lt;=3),LOOKUP($A$3,Models!$D$7:$D$9,Models!$G$27:$G$29),IF(AND($U269&gt;=4,$U269&lt;=6),LOOKUP($A$3,Models!$D$7:$D$9,Models!$H$27:$H$29), IF(AND($U269&gt;=7,$U269&lt;=10),LOOKUP($A$3,Models!$D$7:$D$9,Models!$I$27:$I$29), IF($U269 &gt; 10,LOOKUP($A$3,Models!$D$7:$D$9,Models!$J$27:$J$29), 0))))), 0)</f>
        <v>0</v>
      </c>
      <c r="AC269" s="14">
        <f>IF($T269=Models!$E$31,IF($U269&lt;1,LOOKUP($A$3,Models!$D$7:$D$9,Models!$F$32:$F$34),IF(AND($U269&gt;=1,$U269&lt;=3),LOOKUP($A$3,Models!$D$7:$D$9,Models!$G$32:$G$34),IF(AND($U269&gt;=4,$U269&lt;=6),LOOKUP($A$3,Models!$D$7:$D$9,Models!$H$32:$H$34), IF(AND($U269&gt;=7,$U269&lt;=10),LOOKUP($A$3,Models!$D$7:$D$9,Models!$I$32:$I$34), IF($U269 &gt; 10,LOOKUP($A$3,Models!$D$7:$D$9,Models!$J$32:$J$34), 0))))), 0)</f>
        <v>0</v>
      </c>
      <c r="AD269" s="14">
        <f>IF($T269=Models!$E$39,IF($U269&lt;1,LOOKUP($A$3,Models!$D$7:$D$9,Models!$F$40:$F$42),IF(AND($U269&gt;=1,$U269&lt;=4),LOOKUP($A$3,Models!$D$7:$D$9,Models!$G$40:$G$42),IF(AND($U269&gt;=5,$U269&lt;=7),LOOKUP($A$3,Models!$D$7:$D$9,Models!$H$40:$H$42), IF($U269 &gt; 7,LOOKUP($A$3,Models!$D$7:$D$9,Models!$I$40:$I$42), 0)))), 0)</f>
        <v>0</v>
      </c>
      <c r="AE269" s="14">
        <f>IF($T269=Models!$E$44,IF($U269&lt;1,LOOKUP($A$3,Models!$D$7:$D$9,Models!$F$45:$F$47),IF(AND($U269&gt;=1,$U269&lt;=4),LOOKUP($A$3,Models!$D$7:$D$9,Models!$G$45:$G$47),IF(AND($U269&gt;=5,$U269&lt;=7),LOOKUP($A$3,Models!$D$7:$D$9,Models!$H$45:$H$47), IF($U269 &gt; 7,LOOKUP($A$3,Models!$D$7:$D$9,Models!$I$45:$I$47), 0)))), 0)</f>
        <v>0</v>
      </c>
      <c r="AF269" s="14">
        <f>IF($T269=Models!$E$49,IF($U269&lt;1,LOOKUP($A$3,Models!$D$7:$D$9,Models!$F$50:$F$52),IF(AND($U269&gt;=1,$U269&lt;=4),LOOKUP($A$3,Models!$D$7:$D$9,Models!$G$50:$G$52),IF(AND($U269&gt;=5,$U269&lt;=7),LOOKUP($A$3,Models!$D$7:$D$9,Models!$H$50:$H$52), IF($U269 &gt; 7,LOOKUP($A$3,Models!$D$7:$D$9,Models!$I$50:$I$52), 0)))), 0)</f>
        <v>0</v>
      </c>
      <c r="AG269" s="14">
        <f>IF($T269=Models!$E$54,IF($U269&lt;1,LOOKUP($A$3,Models!$D$7:$D$9,Models!$F$55:$F$57),IF(AND($U269&gt;=1,$U269&lt;=4),LOOKUP($A$3,Models!$D$7:$D$9,Models!$G$55:$G$57),IF(AND($U269&gt;=5,$U269&lt;=7),LOOKUP($A$3,Models!$D$7:$D$9,Models!$H$55:$H$57), IF($U269 &gt; 7,LOOKUP($A$3,Models!$D$7:$D$9,Models!$I$55:$I$57), 0)))), 0)</f>
        <v>0</v>
      </c>
      <c r="AH269" s="14">
        <f>IF($T269=Models!$E$59,IF($U269&lt;1,LOOKUP($A$3,Models!$D$7:$D$9,Models!$F$60:$F$62),IF(AND($U269&gt;=1,$U269&lt;=4),LOOKUP($A$3,Models!$D$7:$D$9,Models!$G$60:$G$62),IF(AND($U269&gt;=5,$U269&lt;=7),LOOKUP($A$3,Models!$D$7:$D$9,Models!$H$60:$H$62), IF($U269 &gt; 7,LOOKUP($A$3,Models!$D$7:$D$9,Models!$I$60:$I$62), 0)))), 0)</f>
        <v>0</v>
      </c>
    </row>
    <row r="270" spans="16:34">
      <c r="P270" s="6" t="e">
        <f ca="1">IF(LOOKUP(Beds!A303, Models!$A$4:$A$105, Models!$B$4:$B$105) = "QUEBEC 2", " ", IF(LOOKUP(Beds!A303, Models!$A$4:$A$105, Models!$B$4:$B$105) = "QUEBEC", " ", IF(Beds!B303 = 0, 0, YEAR(NOW())-IF(VALUE(LEFT(Beds!B303,2))&gt;80,CONCATENATE(19,LEFT(Beds!B303,2)),CONCATENATE(20,LEFT(Beds!B303,2))))))</f>
        <v>#N/A</v>
      </c>
      <c r="S270" s="7" t="str">
        <f>LEFT(Beds!A301,4)</f>
        <v/>
      </c>
      <c r="T270" t="str">
        <f>IF(S270 = "", " ", LOOKUP(S270,Models!$A$4:$A$99,Models!$B$4:$B$99))</f>
        <v xml:space="preserve"> </v>
      </c>
      <c r="U270" t="str">
        <f>Beds!C301</f>
        <v/>
      </c>
      <c r="W270">
        <f t="shared" si="4"/>
        <v>0</v>
      </c>
      <c r="X270" s="14">
        <f>IF($T270=Models!$E$6,IF($U270&lt;1,LOOKUP($A$3,Models!$D$7:$D$9,Models!$F$7:$F$9),IF(AND($U270&gt;=1,$U270&lt;=3),LOOKUP($A$3,Models!$D$7:$D$9,Models!$G$7:$G$9),IF(AND($U270&gt;=4,$U270&lt;=6),LOOKUP($A$3,Models!$D$7:$D$9,Models!$H$7:$H$9), IF(AND($U270&gt;=7,$U270&lt;=10),LOOKUP($A$3,Models!$D$7:$D$9,Models!$I$7:$I$9), IF($U270 &gt; 10,LOOKUP($A$3,Models!$D$7:$D$9,Models!$J$7:$J$9), 0))))), 0)</f>
        <v>0</v>
      </c>
      <c r="Y270" s="14">
        <f>IF($T270=Models!$E$11,IF($U270&lt;1,LOOKUP($A$3,Models!$D$7:$D$9,Models!$F$12:$F$14),IF(AND($U270&gt;=1,$U270&lt;=3),LOOKUP($A$3,Models!$D$7:$D$9,Models!$G$12:$G$14),IF(AND($U270&gt;=4,$U270&lt;=6),LOOKUP($A$3,Models!$D$7:$D$9,Models!$H$12:$H$14), IF(AND($U270&gt;=7,$U270&lt;=10),LOOKUP($A$3,Models!$D$7:$D$9,Models!$I$12:$I$14), IF($U270 &gt; 10,LOOKUP($A$3,Models!$D$7:$D$9,Models!$J$12:$J$14), 0))))), 0)</f>
        <v>0</v>
      </c>
      <c r="Z270" s="14">
        <f>IF($T270=Models!$E$16,IF($U270&lt;1,LOOKUP($A$3,Models!$D$7:$D$9,Models!$F$17:$F$19),IF(AND($U270&gt;=1,$U270&lt;=3),LOOKUP($A$3,Models!$D$7:$D$9,Models!$G$17:$G$19),IF(AND($U270&gt;=4,$U270&lt;=6),LOOKUP($A$3,Models!$D$7:$D$9,Models!$H$17:$H$19), IF(AND($U270&gt;=7,$U270&lt;=10),LOOKUP($A$3,Models!$D$7:$D$9,Models!$I$17:$I$19), IF($U270 &gt; 10,LOOKUP($A$3,Models!$D$7:$D$9,Models!$J$17:$J$19), 0))))), 0)</f>
        <v>0</v>
      </c>
      <c r="AA270" s="14">
        <f>IF($T270=Models!$E$21,IF($U270&lt;1,LOOKUP($A$3,Models!$D$7:$D$9,Models!$F$22:$F$24),IF(AND($U270&gt;=1,$U270&lt;=3),LOOKUP($A$3,Models!$D$7:$D$9,Models!$G$22:$G$24),IF(AND($U270&gt;=4,$U270&lt;=6),LOOKUP($A$3,Models!$D$7:$D$9,Models!$H$22:$H$24), IF(AND($U270&gt;=7,$U270&lt;=10),LOOKUP($A$3,Models!$D$7:$D$9,Models!$I$22:$I$24), IF($U270 &gt; 10,LOOKUP($A$3,Models!$D$7:$D$9,Models!$J$22:$J$24), 0))))), 0)</f>
        <v>0</v>
      </c>
      <c r="AB270" s="14">
        <f>IF($T270=Models!$E$26,IF($U270&lt;1,LOOKUP($A$3,Models!$D$7:$D$9,Models!$F$27:$F$29),IF(AND($U270&gt;=1,$U270&lt;=3),LOOKUP($A$3,Models!$D$7:$D$9,Models!$G$27:$G$29),IF(AND($U270&gt;=4,$U270&lt;=6),LOOKUP($A$3,Models!$D$7:$D$9,Models!$H$27:$H$29), IF(AND($U270&gt;=7,$U270&lt;=10),LOOKUP($A$3,Models!$D$7:$D$9,Models!$I$27:$I$29), IF($U270 &gt; 10,LOOKUP($A$3,Models!$D$7:$D$9,Models!$J$27:$J$29), 0))))), 0)</f>
        <v>0</v>
      </c>
      <c r="AC270" s="14">
        <f>IF($T270=Models!$E$31,IF($U270&lt;1,LOOKUP($A$3,Models!$D$7:$D$9,Models!$F$32:$F$34),IF(AND($U270&gt;=1,$U270&lt;=3),LOOKUP($A$3,Models!$D$7:$D$9,Models!$G$32:$G$34),IF(AND($U270&gt;=4,$U270&lt;=6),LOOKUP($A$3,Models!$D$7:$D$9,Models!$H$32:$H$34), IF(AND($U270&gt;=7,$U270&lt;=10),LOOKUP($A$3,Models!$D$7:$D$9,Models!$I$32:$I$34), IF($U270 &gt; 10,LOOKUP($A$3,Models!$D$7:$D$9,Models!$J$32:$J$34), 0))))), 0)</f>
        <v>0</v>
      </c>
      <c r="AD270" s="14">
        <f>IF($T270=Models!$E$39,IF($U270&lt;1,LOOKUP($A$3,Models!$D$7:$D$9,Models!$F$40:$F$42),IF(AND($U270&gt;=1,$U270&lt;=4),LOOKUP($A$3,Models!$D$7:$D$9,Models!$G$40:$G$42),IF(AND($U270&gt;=5,$U270&lt;=7),LOOKUP($A$3,Models!$D$7:$D$9,Models!$H$40:$H$42), IF($U270 &gt; 7,LOOKUP($A$3,Models!$D$7:$D$9,Models!$I$40:$I$42), 0)))), 0)</f>
        <v>0</v>
      </c>
      <c r="AE270" s="14">
        <f>IF($T270=Models!$E$44,IF($U270&lt;1,LOOKUP($A$3,Models!$D$7:$D$9,Models!$F$45:$F$47),IF(AND($U270&gt;=1,$U270&lt;=4),LOOKUP($A$3,Models!$D$7:$D$9,Models!$G$45:$G$47),IF(AND($U270&gt;=5,$U270&lt;=7),LOOKUP($A$3,Models!$D$7:$D$9,Models!$H$45:$H$47), IF($U270 &gt; 7,LOOKUP($A$3,Models!$D$7:$D$9,Models!$I$45:$I$47), 0)))), 0)</f>
        <v>0</v>
      </c>
      <c r="AF270" s="14">
        <f>IF($T270=Models!$E$49,IF($U270&lt;1,LOOKUP($A$3,Models!$D$7:$D$9,Models!$F$50:$F$52),IF(AND($U270&gt;=1,$U270&lt;=4),LOOKUP($A$3,Models!$D$7:$D$9,Models!$G$50:$G$52),IF(AND($U270&gt;=5,$U270&lt;=7),LOOKUP($A$3,Models!$D$7:$D$9,Models!$H$50:$H$52), IF($U270 &gt; 7,LOOKUP($A$3,Models!$D$7:$D$9,Models!$I$50:$I$52), 0)))), 0)</f>
        <v>0</v>
      </c>
      <c r="AG270" s="14">
        <f>IF($T270=Models!$E$54,IF($U270&lt;1,LOOKUP($A$3,Models!$D$7:$D$9,Models!$F$55:$F$57),IF(AND($U270&gt;=1,$U270&lt;=4),LOOKUP($A$3,Models!$D$7:$D$9,Models!$G$55:$G$57),IF(AND($U270&gt;=5,$U270&lt;=7),LOOKUP($A$3,Models!$D$7:$D$9,Models!$H$55:$H$57), IF($U270 &gt; 7,LOOKUP($A$3,Models!$D$7:$D$9,Models!$I$55:$I$57), 0)))), 0)</f>
        <v>0</v>
      </c>
      <c r="AH270" s="14">
        <f>IF($T270=Models!$E$59,IF($U270&lt;1,LOOKUP($A$3,Models!$D$7:$D$9,Models!$F$60:$F$62),IF(AND($U270&gt;=1,$U270&lt;=4),LOOKUP($A$3,Models!$D$7:$D$9,Models!$G$60:$G$62),IF(AND($U270&gt;=5,$U270&lt;=7),LOOKUP($A$3,Models!$D$7:$D$9,Models!$H$60:$H$62), IF($U270 &gt; 7,LOOKUP($A$3,Models!$D$7:$D$9,Models!$I$60:$I$62), 0)))), 0)</f>
        <v>0</v>
      </c>
    </row>
    <row r="271" spans="16:34">
      <c r="P271" s="6" t="e">
        <f ca="1">IF(LOOKUP(Beds!A304, Models!$A$4:$A$105, Models!$B$4:$B$105) = "QUEBEC 2", " ", IF(LOOKUP(Beds!A304, Models!$A$4:$A$105, Models!$B$4:$B$105) = "QUEBEC", " ", IF(Beds!B304 = 0, 0, YEAR(NOW())-IF(VALUE(LEFT(Beds!B304,2))&gt;80,CONCATENATE(19,LEFT(Beds!B304,2)),CONCATENATE(20,LEFT(Beds!B304,2))))))</f>
        <v>#N/A</v>
      </c>
      <c r="S271" s="7" t="str">
        <f>LEFT(Beds!A302,4)</f>
        <v/>
      </c>
      <c r="T271" t="str">
        <f>IF(S271 = "", " ", LOOKUP(S271,Models!$A$4:$A$99,Models!$B$4:$B$99))</f>
        <v xml:space="preserve"> </v>
      </c>
      <c r="U271" t="str">
        <f>Beds!C302</f>
        <v/>
      </c>
      <c r="W271">
        <f t="shared" si="4"/>
        <v>0</v>
      </c>
      <c r="X271" s="14">
        <f>IF($T271=Models!$E$6,IF($U271&lt;1,LOOKUP($A$3,Models!$D$7:$D$9,Models!$F$7:$F$9),IF(AND($U271&gt;=1,$U271&lt;=3),LOOKUP($A$3,Models!$D$7:$D$9,Models!$G$7:$G$9),IF(AND($U271&gt;=4,$U271&lt;=6),LOOKUP($A$3,Models!$D$7:$D$9,Models!$H$7:$H$9), IF(AND($U271&gt;=7,$U271&lt;=10),LOOKUP($A$3,Models!$D$7:$D$9,Models!$I$7:$I$9), IF($U271 &gt; 10,LOOKUP($A$3,Models!$D$7:$D$9,Models!$J$7:$J$9), 0))))), 0)</f>
        <v>0</v>
      </c>
      <c r="Y271" s="14">
        <f>IF($T271=Models!$E$11,IF($U271&lt;1,LOOKUP($A$3,Models!$D$7:$D$9,Models!$F$12:$F$14),IF(AND($U271&gt;=1,$U271&lt;=3),LOOKUP($A$3,Models!$D$7:$D$9,Models!$G$12:$G$14),IF(AND($U271&gt;=4,$U271&lt;=6),LOOKUP($A$3,Models!$D$7:$D$9,Models!$H$12:$H$14), IF(AND($U271&gt;=7,$U271&lt;=10),LOOKUP($A$3,Models!$D$7:$D$9,Models!$I$12:$I$14), IF($U271 &gt; 10,LOOKUP($A$3,Models!$D$7:$D$9,Models!$J$12:$J$14), 0))))), 0)</f>
        <v>0</v>
      </c>
      <c r="Z271" s="14">
        <f>IF($T271=Models!$E$16,IF($U271&lt;1,LOOKUP($A$3,Models!$D$7:$D$9,Models!$F$17:$F$19),IF(AND($U271&gt;=1,$U271&lt;=3),LOOKUP($A$3,Models!$D$7:$D$9,Models!$G$17:$G$19),IF(AND($U271&gt;=4,$U271&lt;=6),LOOKUP($A$3,Models!$D$7:$D$9,Models!$H$17:$H$19), IF(AND($U271&gt;=7,$U271&lt;=10),LOOKUP($A$3,Models!$D$7:$D$9,Models!$I$17:$I$19), IF($U271 &gt; 10,LOOKUP($A$3,Models!$D$7:$D$9,Models!$J$17:$J$19), 0))))), 0)</f>
        <v>0</v>
      </c>
      <c r="AA271" s="14">
        <f>IF($T271=Models!$E$21,IF($U271&lt;1,LOOKUP($A$3,Models!$D$7:$D$9,Models!$F$22:$F$24),IF(AND($U271&gt;=1,$U271&lt;=3),LOOKUP($A$3,Models!$D$7:$D$9,Models!$G$22:$G$24),IF(AND($U271&gt;=4,$U271&lt;=6),LOOKUP($A$3,Models!$D$7:$D$9,Models!$H$22:$H$24), IF(AND($U271&gt;=7,$U271&lt;=10),LOOKUP($A$3,Models!$D$7:$D$9,Models!$I$22:$I$24), IF($U271 &gt; 10,LOOKUP($A$3,Models!$D$7:$D$9,Models!$J$22:$J$24), 0))))), 0)</f>
        <v>0</v>
      </c>
      <c r="AB271" s="14">
        <f>IF($T271=Models!$E$26,IF($U271&lt;1,LOOKUP($A$3,Models!$D$7:$D$9,Models!$F$27:$F$29),IF(AND($U271&gt;=1,$U271&lt;=3),LOOKUP($A$3,Models!$D$7:$D$9,Models!$G$27:$G$29),IF(AND($U271&gt;=4,$U271&lt;=6),LOOKUP($A$3,Models!$D$7:$D$9,Models!$H$27:$H$29), IF(AND($U271&gt;=7,$U271&lt;=10),LOOKUP($A$3,Models!$D$7:$D$9,Models!$I$27:$I$29), IF($U271 &gt; 10,LOOKUP($A$3,Models!$D$7:$D$9,Models!$J$27:$J$29), 0))))), 0)</f>
        <v>0</v>
      </c>
      <c r="AC271" s="14">
        <f>IF($T271=Models!$E$31,IF($U271&lt;1,LOOKUP($A$3,Models!$D$7:$D$9,Models!$F$32:$F$34),IF(AND($U271&gt;=1,$U271&lt;=3),LOOKUP($A$3,Models!$D$7:$D$9,Models!$G$32:$G$34),IF(AND($U271&gt;=4,$U271&lt;=6),LOOKUP($A$3,Models!$D$7:$D$9,Models!$H$32:$H$34), IF(AND($U271&gt;=7,$U271&lt;=10),LOOKUP($A$3,Models!$D$7:$D$9,Models!$I$32:$I$34), IF($U271 &gt; 10,LOOKUP($A$3,Models!$D$7:$D$9,Models!$J$32:$J$34), 0))))), 0)</f>
        <v>0</v>
      </c>
      <c r="AD271" s="14">
        <f>IF($T271=Models!$E$39,IF($U271&lt;1,LOOKUP($A$3,Models!$D$7:$D$9,Models!$F$40:$F$42),IF(AND($U271&gt;=1,$U271&lt;=4),LOOKUP($A$3,Models!$D$7:$D$9,Models!$G$40:$G$42),IF(AND($U271&gt;=5,$U271&lt;=7),LOOKUP($A$3,Models!$D$7:$D$9,Models!$H$40:$H$42), IF($U271 &gt; 7,LOOKUP($A$3,Models!$D$7:$D$9,Models!$I$40:$I$42), 0)))), 0)</f>
        <v>0</v>
      </c>
      <c r="AE271" s="14">
        <f>IF($T271=Models!$E$44,IF($U271&lt;1,LOOKUP($A$3,Models!$D$7:$D$9,Models!$F$45:$F$47),IF(AND($U271&gt;=1,$U271&lt;=4),LOOKUP($A$3,Models!$D$7:$D$9,Models!$G$45:$G$47),IF(AND($U271&gt;=5,$U271&lt;=7),LOOKUP($A$3,Models!$D$7:$D$9,Models!$H$45:$H$47), IF($U271 &gt; 7,LOOKUP($A$3,Models!$D$7:$D$9,Models!$I$45:$I$47), 0)))), 0)</f>
        <v>0</v>
      </c>
      <c r="AF271" s="14">
        <f>IF($T271=Models!$E$49,IF($U271&lt;1,LOOKUP($A$3,Models!$D$7:$D$9,Models!$F$50:$F$52),IF(AND($U271&gt;=1,$U271&lt;=4),LOOKUP($A$3,Models!$D$7:$D$9,Models!$G$50:$G$52),IF(AND($U271&gt;=5,$U271&lt;=7),LOOKUP($A$3,Models!$D$7:$D$9,Models!$H$50:$H$52), IF($U271 &gt; 7,LOOKUP($A$3,Models!$D$7:$D$9,Models!$I$50:$I$52), 0)))), 0)</f>
        <v>0</v>
      </c>
      <c r="AG271" s="14">
        <f>IF($T271=Models!$E$54,IF($U271&lt;1,LOOKUP($A$3,Models!$D$7:$D$9,Models!$F$55:$F$57),IF(AND($U271&gt;=1,$U271&lt;=4),LOOKUP($A$3,Models!$D$7:$D$9,Models!$G$55:$G$57),IF(AND($U271&gt;=5,$U271&lt;=7),LOOKUP($A$3,Models!$D$7:$D$9,Models!$H$55:$H$57), IF($U271 &gt; 7,LOOKUP($A$3,Models!$D$7:$D$9,Models!$I$55:$I$57), 0)))), 0)</f>
        <v>0</v>
      </c>
      <c r="AH271" s="14">
        <f>IF($T271=Models!$E$59,IF($U271&lt;1,LOOKUP($A$3,Models!$D$7:$D$9,Models!$F$60:$F$62),IF(AND($U271&gt;=1,$U271&lt;=4),LOOKUP($A$3,Models!$D$7:$D$9,Models!$G$60:$G$62),IF(AND($U271&gt;=5,$U271&lt;=7),LOOKUP($A$3,Models!$D$7:$D$9,Models!$H$60:$H$62), IF($U271 &gt; 7,LOOKUP($A$3,Models!$D$7:$D$9,Models!$I$60:$I$62), 0)))), 0)</f>
        <v>0</v>
      </c>
    </row>
    <row r="272" spans="16:34">
      <c r="P272" s="6" t="e">
        <f ca="1">IF(LOOKUP(Beds!A305, Models!$A$4:$A$105, Models!$B$4:$B$105) = "QUEBEC 2", " ", IF(LOOKUP(Beds!A305, Models!$A$4:$A$105, Models!$B$4:$B$105) = "QUEBEC", " ", IF(Beds!B305 = 0, 0, YEAR(NOW())-IF(VALUE(LEFT(Beds!B305,2))&gt;80,CONCATENATE(19,LEFT(Beds!B305,2)),CONCATENATE(20,LEFT(Beds!B305,2))))))</f>
        <v>#N/A</v>
      </c>
      <c r="S272" s="7" t="str">
        <f>LEFT(Beds!A303,4)</f>
        <v/>
      </c>
      <c r="T272" t="str">
        <f>IF(S272 = "", " ", LOOKUP(S272,Models!$A$4:$A$99,Models!$B$4:$B$99))</f>
        <v xml:space="preserve"> </v>
      </c>
      <c r="U272" t="str">
        <f>Beds!C303</f>
        <v/>
      </c>
      <c r="W272">
        <f t="shared" si="4"/>
        <v>0</v>
      </c>
      <c r="X272" s="14">
        <f>IF($T272=Models!$E$6,IF($U272&lt;1,LOOKUP($A$3,Models!$D$7:$D$9,Models!$F$7:$F$9),IF(AND($U272&gt;=1,$U272&lt;=3),LOOKUP($A$3,Models!$D$7:$D$9,Models!$G$7:$G$9),IF(AND($U272&gt;=4,$U272&lt;=6),LOOKUP($A$3,Models!$D$7:$D$9,Models!$H$7:$H$9), IF(AND($U272&gt;=7,$U272&lt;=10),LOOKUP($A$3,Models!$D$7:$D$9,Models!$I$7:$I$9), IF($U272 &gt; 10,LOOKUP($A$3,Models!$D$7:$D$9,Models!$J$7:$J$9), 0))))), 0)</f>
        <v>0</v>
      </c>
      <c r="Y272" s="14">
        <f>IF($T272=Models!$E$11,IF($U272&lt;1,LOOKUP($A$3,Models!$D$7:$D$9,Models!$F$12:$F$14),IF(AND($U272&gt;=1,$U272&lt;=3),LOOKUP($A$3,Models!$D$7:$D$9,Models!$G$12:$G$14),IF(AND($U272&gt;=4,$U272&lt;=6),LOOKUP($A$3,Models!$D$7:$D$9,Models!$H$12:$H$14), IF(AND($U272&gt;=7,$U272&lt;=10),LOOKUP($A$3,Models!$D$7:$D$9,Models!$I$12:$I$14), IF($U272 &gt; 10,LOOKUP($A$3,Models!$D$7:$D$9,Models!$J$12:$J$14), 0))))), 0)</f>
        <v>0</v>
      </c>
      <c r="Z272" s="14">
        <f>IF($T272=Models!$E$16,IF($U272&lt;1,LOOKUP($A$3,Models!$D$7:$D$9,Models!$F$17:$F$19),IF(AND($U272&gt;=1,$U272&lt;=3),LOOKUP($A$3,Models!$D$7:$D$9,Models!$G$17:$G$19),IF(AND($U272&gt;=4,$U272&lt;=6),LOOKUP($A$3,Models!$D$7:$D$9,Models!$H$17:$H$19), IF(AND($U272&gt;=7,$U272&lt;=10),LOOKUP($A$3,Models!$D$7:$D$9,Models!$I$17:$I$19), IF($U272 &gt; 10,LOOKUP($A$3,Models!$D$7:$D$9,Models!$J$17:$J$19), 0))))), 0)</f>
        <v>0</v>
      </c>
      <c r="AA272" s="14">
        <f>IF($T272=Models!$E$21,IF($U272&lt;1,LOOKUP($A$3,Models!$D$7:$D$9,Models!$F$22:$F$24),IF(AND($U272&gt;=1,$U272&lt;=3),LOOKUP($A$3,Models!$D$7:$D$9,Models!$G$22:$G$24),IF(AND($U272&gt;=4,$U272&lt;=6),LOOKUP($A$3,Models!$D$7:$D$9,Models!$H$22:$H$24), IF(AND($U272&gt;=7,$U272&lt;=10),LOOKUP($A$3,Models!$D$7:$D$9,Models!$I$22:$I$24), IF($U272 &gt; 10,LOOKUP($A$3,Models!$D$7:$D$9,Models!$J$22:$J$24), 0))))), 0)</f>
        <v>0</v>
      </c>
      <c r="AB272" s="14">
        <f>IF($T272=Models!$E$26,IF($U272&lt;1,LOOKUP($A$3,Models!$D$7:$D$9,Models!$F$27:$F$29),IF(AND($U272&gt;=1,$U272&lt;=3),LOOKUP($A$3,Models!$D$7:$D$9,Models!$G$27:$G$29),IF(AND($U272&gt;=4,$U272&lt;=6),LOOKUP($A$3,Models!$D$7:$D$9,Models!$H$27:$H$29), IF(AND($U272&gt;=7,$U272&lt;=10),LOOKUP($A$3,Models!$D$7:$D$9,Models!$I$27:$I$29), IF($U272 &gt; 10,LOOKUP($A$3,Models!$D$7:$D$9,Models!$J$27:$J$29), 0))))), 0)</f>
        <v>0</v>
      </c>
      <c r="AC272" s="14">
        <f>IF($T272=Models!$E$31,IF($U272&lt;1,LOOKUP($A$3,Models!$D$7:$D$9,Models!$F$32:$F$34),IF(AND($U272&gt;=1,$U272&lt;=3),LOOKUP($A$3,Models!$D$7:$D$9,Models!$G$32:$G$34),IF(AND($U272&gt;=4,$U272&lt;=6),LOOKUP($A$3,Models!$D$7:$D$9,Models!$H$32:$H$34), IF(AND($U272&gt;=7,$U272&lt;=10),LOOKUP($A$3,Models!$D$7:$D$9,Models!$I$32:$I$34), IF($U272 &gt; 10,LOOKUP($A$3,Models!$D$7:$D$9,Models!$J$32:$J$34), 0))))), 0)</f>
        <v>0</v>
      </c>
      <c r="AD272" s="14">
        <f>IF($T272=Models!$E$39,IF($U272&lt;1,LOOKUP($A$3,Models!$D$7:$D$9,Models!$F$40:$F$42),IF(AND($U272&gt;=1,$U272&lt;=4),LOOKUP($A$3,Models!$D$7:$D$9,Models!$G$40:$G$42),IF(AND($U272&gt;=5,$U272&lt;=7),LOOKUP($A$3,Models!$D$7:$D$9,Models!$H$40:$H$42), IF($U272 &gt; 7,LOOKUP($A$3,Models!$D$7:$D$9,Models!$I$40:$I$42), 0)))), 0)</f>
        <v>0</v>
      </c>
      <c r="AE272" s="14">
        <f>IF($T272=Models!$E$44,IF($U272&lt;1,LOOKUP($A$3,Models!$D$7:$D$9,Models!$F$45:$F$47),IF(AND($U272&gt;=1,$U272&lt;=4),LOOKUP($A$3,Models!$D$7:$D$9,Models!$G$45:$G$47),IF(AND($U272&gt;=5,$U272&lt;=7),LOOKUP($A$3,Models!$D$7:$D$9,Models!$H$45:$H$47), IF($U272 &gt; 7,LOOKUP($A$3,Models!$D$7:$D$9,Models!$I$45:$I$47), 0)))), 0)</f>
        <v>0</v>
      </c>
      <c r="AF272" s="14">
        <f>IF($T272=Models!$E$49,IF($U272&lt;1,LOOKUP($A$3,Models!$D$7:$D$9,Models!$F$50:$F$52),IF(AND($U272&gt;=1,$U272&lt;=4),LOOKUP($A$3,Models!$D$7:$D$9,Models!$G$50:$G$52),IF(AND($U272&gt;=5,$U272&lt;=7),LOOKUP($A$3,Models!$D$7:$D$9,Models!$H$50:$H$52), IF($U272 &gt; 7,LOOKUP($A$3,Models!$D$7:$D$9,Models!$I$50:$I$52), 0)))), 0)</f>
        <v>0</v>
      </c>
      <c r="AG272" s="14">
        <f>IF($T272=Models!$E$54,IF($U272&lt;1,LOOKUP($A$3,Models!$D$7:$D$9,Models!$F$55:$F$57),IF(AND($U272&gt;=1,$U272&lt;=4),LOOKUP($A$3,Models!$D$7:$D$9,Models!$G$55:$G$57),IF(AND($U272&gt;=5,$U272&lt;=7),LOOKUP($A$3,Models!$D$7:$D$9,Models!$H$55:$H$57), IF($U272 &gt; 7,LOOKUP($A$3,Models!$D$7:$D$9,Models!$I$55:$I$57), 0)))), 0)</f>
        <v>0</v>
      </c>
      <c r="AH272" s="14">
        <f>IF($T272=Models!$E$59,IF($U272&lt;1,LOOKUP($A$3,Models!$D$7:$D$9,Models!$F$60:$F$62),IF(AND($U272&gt;=1,$U272&lt;=4),LOOKUP($A$3,Models!$D$7:$D$9,Models!$G$60:$G$62),IF(AND($U272&gt;=5,$U272&lt;=7),LOOKUP($A$3,Models!$D$7:$D$9,Models!$H$60:$H$62), IF($U272 &gt; 7,LOOKUP($A$3,Models!$D$7:$D$9,Models!$I$60:$I$62), 0)))), 0)</f>
        <v>0</v>
      </c>
    </row>
    <row r="273" spans="16:34">
      <c r="P273" s="6" t="e">
        <f ca="1">IF(LOOKUP(Beds!A306, Models!$A$4:$A$105, Models!$B$4:$B$105) = "QUEBEC 2", " ", IF(LOOKUP(Beds!A306, Models!$A$4:$A$105, Models!$B$4:$B$105) = "QUEBEC", " ", IF(Beds!B306 = 0, 0, YEAR(NOW())-IF(VALUE(LEFT(Beds!B306,2))&gt;80,CONCATENATE(19,LEFT(Beds!B306,2)),CONCATENATE(20,LEFT(Beds!B306,2))))))</f>
        <v>#N/A</v>
      </c>
      <c r="S273" s="7" t="str">
        <f>LEFT(Beds!A304,4)</f>
        <v/>
      </c>
      <c r="T273" t="str">
        <f>IF(S273 = "", " ", LOOKUP(S273,Models!$A$4:$A$99,Models!$B$4:$B$99))</f>
        <v xml:space="preserve"> </v>
      </c>
      <c r="U273" t="str">
        <f>Beds!C304</f>
        <v/>
      </c>
      <c r="W273">
        <f t="shared" si="4"/>
        <v>0</v>
      </c>
      <c r="X273" s="14">
        <f>IF($T273=Models!$E$6,IF($U273&lt;1,LOOKUP($A$3,Models!$D$7:$D$9,Models!$F$7:$F$9),IF(AND($U273&gt;=1,$U273&lt;=3),LOOKUP($A$3,Models!$D$7:$D$9,Models!$G$7:$G$9),IF(AND($U273&gt;=4,$U273&lt;=6),LOOKUP($A$3,Models!$D$7:$D$9,Models!$H$7:$H$9), IF(AND($U273&gt;=7,$U273&lt;=10),LOOKUP($A$3,Models!$D$7:$D$9,Models!$I$7:$I$9), IF($U273 &gt; 10,LOOKUP($A$3,Models!$D$7:$D$9,Models!$J$7:$J$9), 0))))), 0)</f>
        <v>0</v>
      </c>
      <c r="Y273" s="14">
        <f>IF($T273=Models!$E$11,IF($U273&lt;1,LOOKUP($A$3,Models!$D$7:$D$9,Models!$F$12:$F$14),IF(AND($U273&gt;=1,$U273&lt;=3),LOOKUP($A$3,Models!$D$7:$D$9,Models!$G$12:$G$14),IF(AND($U273&gt;=4,$U273&lt;=6),LOOKUP($A$3,Models!$D$7:$D$9,Models!$H$12:$H$14), IF(AND($U273&gt;=7,$U273&lt;=10),LOOKUP($A$3,Models!$D$7:$D$9,Models!$I$12:$I$14), IF($U273 &gt; 10,LOOKUP($A$3,Models!$D$7:$D$9,Models!$J$12:$J$14), 0))))), 0)</f>
        <v>0</v>
      </c>
      <c r="Z273" s="14">
        <f>IF($T273=Models!$E$16,IF($U273&lt;1,LOOKUP($A$3,Models!$D$7:$D$9,Models!$F$17:$F$19),IF(AND($U273&gt;=1,$U273&lt;=3),LOOKUP($A$3,Models!$D$7:$D$9,Models!$G$17:$G$19),IF(AND($U273&gt;=4,$U273&lt;=6),LOOKUP($A$3,Models!$D$7:$D$9,Models!$H$17:$H$19), IF(AND($U273&gt;=7,$U273&lt;=10),LOOKUP($A$3,Models!$D$7:$D$9,Models!$I$17:$I$19), IF($U273 &gt; 10,LOOKUP($A$3,Models!$D$7:$D$9,Models!$J$17:$J$19), 0))))), 0)</f>
        <v>0</v>
      </c>
      <c r="AA273" s="14">
        <f>IF($T273=Models!$E$21,IF($U273&lt;1,LOOKUP($A$3,Models!$D$7:$D$9,Models!$F$22:$F$24),IF(AND($U273&gt;=1,$U273&lt;=3),LOOKUP($A$3,Models!$D$7:$D$9,Models!$G$22:$G$24),IF(AND($U273&gt;=4,$U273&lt;=6),LOOKUP($A$3,Models!$D$7:$D$9,Models!$H$22:$H$24), IF(AND($U273&gt;=7,$U273&lt;=10),LOOKUP($A$3,Models!$D$7:$D$9,Models!$I$22:$I$24), IF($U273 &gt; 10,LOOKUP($A$3,Models!$D$7:$D$9,Models!$J$22:$J$24), 0))))), 0)</f>
        <v>0</v>
      </c>
      <c r="AB273" s="14">
        <f>IF($T273=Models!$E$26,IF($U273&lt;1,LOOKUP($A$3,Models!$D$7:$D$9,Models!$F$27:$F$29),IF(AND($U273&gt;=1,$U273&lt;=3),LOOKUP($A$3,Models!$D$7:$D$9,Models!$G$27:$G$29),IF(AND($U273&gt;=4,$U273&lt;=6),LOOKUP($A$3,Models!$D$7:$D$9,Models!$H$27:$H$29), IF(AND($U273&gt;=7,$U273&lt;=10),LOOKUP($A$3,Models!$D$7:$D$9,Models!$I$27:$I$29), IF($U273 &gt; 10,LOOKUP($A$3,Models!$D$7:$D$9,Models!$J$27:$J$29), 0))))), 0)</f>
        <v>0</v>
      </c>
      <c r="AC273" s="14">
        <f>IF($T273=Models!$E$31,IF($U273&lt;1,LOOKUP($A$3,Models!$D$7:$D$9,Models!$F$32:$F$34),IF(AND($U273&gt;=1,$U273&lt;=3),LOOKUP($A$3,Models!$D$7:$D$9,Models!$G$32:$G$34),IF(AND($U273&gt;=4,$U273&lt;=6),LOOKUP($A$3,Models!$D$7:$D$9,Models!$H$32:$H$34), IF(AND($U273&gt;=7,$U273&lt;=10),LOOKUP($A$3,Models!$D$7:$D$9,Models!$I$32:$I$34), IF($U273 &gt; 10,LOOKUP($A$3,Models!$D$7:$D$9,Models!$J$32:$J$34), 0))))), 0)</f>
        <v>0</v>
      </c>
      <c r="AD273" s="14">
        <f>IF($T273=Models!$E$39,IF($U273&lt;1,LOOKUP($A$3,Models!$D$7:$D$9,Models!$F$40:$F$42),IF(AND($U273&gt;=1,$U273&lt;=4),LOOKUP($A$3,Models!$D$7:$D$9,Models!$G$40:$G$42),IF(AND($U273&gt;=5,$U273&lt;=7),LOOKUP($A$3,Models!$D$7:$D$9,Models!$H$40:$H$42), IF($U273 &gt; 7,LOOKUP($A$3,Models!$D$7:$D$9,Models!$I$40:$I$42), 0)))), 0)</f>
        <v>0</v>
      </c>
      <c r="AE273" s="14">
        <f>IF($T273=Models!$E$44,IF($U273&lt;1,LOOKUP($A$3,Models!$D$7:$D$9,Models!$F$45:$F$47),IF(AND($U273&gt;=1,$U273&lt;=4),LOOKUP($A$3,Models!$D$7:$D$9,Models!$G$45:$G$47),IF(AND($U273&gt;=5,$U273&lt;=7),LOOKUP($A$3,Models!$D$7:$D$9,Models!$H$45:$H$47), IF($U273 &gt; 7,LOOKUP($A$3,Models!$D$7:$D$9,Models!$I$45:$I$47), 0)))), 0)</f>
        <v>0</v>
      </c>
      <c r="AF273" s="14">
        <f>IF($T273=Models!$E$49,IF($U273&lt;1,LOOKUP($A$3,Models!$D$7:$D$9,Models!$F$50:$F$52),IF(AND($U273&gt;=1,$U273&lt;=4),LOOKUP($A$3,Models!$D$7:$D$9,Models!$G$50:$G$52),IF(AND($U273&gt;=5,$U273&lt;=7),LOOKUP($A$3,Models!$D$7:$D$9,Models!$H$50:$H$52), IF($U273 &gt; 7,LOOKUP($A$3,Models!$D$7:$D$9,Models!$I$50:$I$52), 0)))), 0)</f>
        <v>0</v>
      </c>
      <c r="AG273" s="14">
        <f>IF($T273=Models!$E$54,IF($U273&lt;1,LOOKUP($A$3,Models!$D$7:$D$9,Models!$F$55:$F$57),IF(AND($U273&gt;=1,$U273&lt;=4),LOOKUP($A$3,Models!$D$7:$D$9,Models!$G$55:$G$57),IF(AND($U273&gt;=5,$U273&lt;=7),LOOKUP($A$3,Models!$D$7:$D$9,Models!$H$55:$H$57), IF($U273 &gt; 7,LOOKUP($A$3,Models!$D$7:$D$9,Models!$I$55:$I$57), 0)))), 0)</f>
        <v>0</v>
      </c>
      <c r="AH273" s="14">
        <f>IF($T273=Models!$E$59,IF($U273&lt;1,LOOKUP($A$3,Models!$D$7:$D$9,Models!$F$60:$F$62),IF(AND($U273&gt;=1,$U273&lt;=4),LOOKUP($A$3,Models!$D$7:$D$9,Models!$G$60:$G$62),IF(AND($U273&gt;=5,$U273&lt;=7),LOOKUP($A$3,Models!$D$7:$D$9,Models!$H$60:$H$62), IF($U273 &gt; 7,LOOKUP($A$3,Models!$D$7:$D$9,Models!$I$60:$I$62), 0)))), 0)</f>
        <v>0</v>
      </c>
    </row>
    <row r="274" spans="16:34">
      <c r="P274" s="6" t="e">
        <f ca="1">IF(LOOKUP(Beds!A307, Models!$A$4:$A$105, Models!$B$4:$B$105) = "QUEBEC 2", " ", IF(LOOKUP(Beds!A307, Models!$A$4:$A$105, Models!$B$4:$B$105) = "QUEBEC", " ", IF(Beds!B307 = 0, 0, YEAR(NOW())-IF(VALUE(LEFT(Beds!B307,2))&gt;80,CONCATENATE(19,LEFT(Beds!B307,2)),CONCATENATE(20,LEFT(Beds!B307,2))))))</f>
        <v>#N/A</v>
      </c>
      <c r="S274" s="7" t="str">
        <f>LEFT(Beds!A305,4)</f>
        <v/>
      </c>
      <c r="T274" t="str">
        <f>IF(S274 = "", " ", LOOKUP(S274,Models!$A$4:$A$99,Models!$B$4:$B$99))</f>
        <v xml:space="preserve"> </v>
      </c>
      <c r="U274" t="str">
        <f>Beds!C305</f>
        <v/>
      </c>
      <c r="W274">
        <f t="shared" si="4"/>
        <v>0</v>
      </c>
      <c r="X274" s="14">
        <f>IF($T274=Models!$E$6,IF($U274&lt;1,LOOKUP($A$3,Models!$D$7:$D$9,Models!$F$7:$F$9),IF(AND($U274&gt;=1,$U274&lt;=3),LOOKUP($A$3,Models!$D$7:$D$9,Models!$G$7:$G$9),IF(AND($U274&gt;=4,$U274&lt;=6),LOOKUP($A$3,Models!$D$7:$D$9,Models!$H$7:$H$9), IF(AND($U274&gt;=7,$U274&lt;=10),LOOKUP($A$3,Models!$D$7:$D$9,Models!$I$7:$I$9), IF($U274 &gt; 10,LOOKUP($A$3,Models!$D$7:$D$9,Models!$J$7:$J$9), 0))))), 0)</f>
        <v>0</v>
      </c>
      <c r="Y274" s="14">
        <f>IF($T274=Models!$E$11,IF($U274&lt;1,LOOKUP($A$3,Models!$D$7:$D$9,Models!$F$12:$F$14),IF(AND($U274&gt;=1,$U274&lt;=3),LOOKUP($A$3,Models!$D$7:$D$9,Models!$G$12:$G$14),IF(AND($U274&gt;=4,$U274&lt;=6),LOOKUP($A$3,Models!$D$7:$D$9,Models!$H$12:$H$14), IF(AND($U274&gt;=7,$U274&lt;=10),LOOKUP($A$3,Models!$D$7:$D$9,Models!$I$12:$I$14), IF($U274 &gt; 10,LOOKUP($A$3,Models!$D$7:$D$9,Models!$J$12:$J$14), 0))))), 0)</f>
        <v>0</v>
      </c>
      <c r="Z274" s="14">
        <f>IF($T274=Models!$E$16,IF($U274&lt;1,LOOKUP($A$3,Models!$D$7:$D$9,Models!$F$17:$F$19),IF(AND($U274&gt;=1,$U274&lt;=3),LOOKUP($A$3,Models!$D$7:$D$9,Models!$G$17:$G$19),IF(AND($U274&gt;=4,$U274&lt;=6),LOOKUP($A$3,Models!$D$7:$D$9,Models!$H$17:$H$19), IF(AND($U274&gt;=7,$U274&lt;=10),LOOKUP($A$3,Models!$D$7:$D$9,Models!$I$17:$I$19), IF($U274 &gt; 10,LOOKUP($A$3,Models!$D$7:$D$9,Models!$J$17:$J$19), 0))))), 0)</f>
        <v>0</v>
      </c>
      <c r="AA274" s="14">
        <f>IF($T274=Models!$E$21,IF($U274&lt;1,LOOKUP($A$3,Models!$D$7:$D$9,Models!$F$22:$F$24),IF(AND($U274&gt;=1,$U274&lt;=3),LOOKUP($A$3,Models!$D$7:$D$9,Models!$G$22:$G$24),IF(AND($U274&gt;=4,$U274&lt;=6),LOOKUP($A$3,Models!$D$7:$D$9,Models!$H$22:$H$24), IF(AND($U274&gt;=7,$U274&lt;=10),LOOKUP($A$3,Models!$D$7:$D$9,Models!$I$22:$I$24), IF($U274 &gt; 10,LOOKUP($A$3,Models!$D$7:$D$9,Models!$J$22:$J$24), 0))))), 0)</f>
        <v>0</v>
      </c>
      <c r="AB274" s="14">
        <f>IF($T274=Models!$E$26,IF($U274&lt;1,LOOKUP($A$3,Models!$D$7:$D$9,Models!$F$27:$F$29),IF(AND($U274&gt;=1,$U274&lt;=3),LOOKUP($A$3,Models!$D$7:$D$9,Models!$G$27:$G$29),IF(AND($U274&gt;=4,$U274&lt;=6),LOOKUP($A$3,Models!$D$7:$D$9,Models!$H$27:$H$29), IF(AND($U274&gt;=7,$U274&lt;=10),LOOKUP($A$3,Models!$D$7:$D$9,Models!$I$27:$I$29), IF($U274 &gt; 10,LOOKUP($A$3,Models!$D$7:$D$9,Models!$J$27:$J$29), 0))))), 0)</f>
        <v>0</v>
      </c>
      <c r="AC274" s="14">
        <f>IF($T274=Models!$E$31,IF($U274&lt;1,LOOKUP($A$3,Models!$D$7:$D$9,Models!$F$32:$F$34),IF(AND($U274&gt;=1,$U274&lt;=3),LOOKUP($A$3,Models!$D$7:$D$9,Models!$G$32:$G$34),IF(AND($U274&gt;=4,$U274&lt;=6),LOOKUP($A$3,Models!$D$7:$D$9,Models!$H$32:$H$34), IF(AND($U274&gt;=7,$U274&lt;=10),LOOKUP($A$3,Models!$D$7:$D$9,Models!$I$32:$I$34), IF($U274 &gt; 10,LOOKUP($A$3,Models!$D$7:$D$9,Models!$J$32:$J$34), 0))))), 0)</f>
        <v>0</v>
      </c>
      <c r="AD274" s="14">
        <f>IF($T274=Models!$E$39,IF($U274&lt;1,LOOKUP($A$3,Models!$D$7:$D$9,Models!$F$40:$F$42),IF(AND($U274&gt;=1,$U274&lt;=4),LOOKUP($A$3,Models!$D$7:$D$9,Models!$G$40:$G$42),IF(AND($U274&gt;=5,$U274&lt;=7),LOOKUP($A$3,Models!$D$7:$D$9,Models!$H$40:$H$42), IF($U274 &gt; 7,LOOKUP($A$3,Models!$D$7:$D$9,Models!$I$40:$I$42), 0)))), 0)</f>
        <v>0</v>
      </c>
      <c r="AE274" s="14">
        <f>IF($T274=Models!$E$44,IF($U274&lt;1,LOOKUP($A$3,Models!$D$7:$D$9,Models!$F$45:$F$47),IF(AND($U274&gt;=1,$U274&lt;=4),LOOKUP($A$3,Models!$D$7:$D$9,Models!$G$45:$G$47),IF(AND($U274&gt;=5,$U274&lt;=7),LOOKUP($A$3,Models!$D$7:$D$9,Models!$H$45:$H$47), IF($U274 &gt; 7,LOOKUP($A$3,Models!$D$7:$D$9,Models!$I$45:$I$47), 0)))), 0)</f>
        <v>0</v>
      </c>
      <c r="AF274" s="14">
        <f>IF($T274=Models!$E$49,IF($U274&lt;1,LOOKUP($A$3,Models!$D$7:$D$9,Models!$F$50:$F$52),IF(AND($U274&gt;=1,$U274&lt;=4),LOOKUP($A$3,Models!$D$7:$D$9,Models!$G$50:$G$52),IF(AND($U274&gt;=5,$U274&lt;=7),LOOKUP($A$3,Models!$D$7:$D$9,Models!$H$50:$H$52), IF($U274 &gt; 7,LOOKUP($A$3,Models!$D$7:$D$9,Models!$I$50:$I$52), 0)))), 0)</f>
        <v>0</v>
      </c>
      <c r="AG274" s="14">
        <f>IF($T274=Models!$E$54,IF($U274&lt;1,LOOKUP($A$3,Models!$D$7:$D$9,Models!$F$55:$F$57),IF(AND($U274&gt;=1,$U274&lt;=4),LOOKUP($A$3,Models!$D$7:$D$9,Models!$G$55:$G$57),IF(AND($U274&gt;=5,$U274&lt;=7),LOOKUP($A$3,Models!$D$7:$D$9,Models!$H$55:$H$57), IF($U274 &gt; 7,LOOKUP($A$3,Models!$D$7:$D$9,Models!$I$55:$I$57), 0)))), 0)</f>
        <v>0</v>
      </c>
      <c r="AH274" s="14">
        <f>IF($T274=Models!$E$59,IF($U274&lt;1,LOOKUP($A$3,Models!$D$7:$D$9,Models!$F$60:$F$62),IF(AND($U274&gt;=1,$U274&lt;=4),LOOKUP($A$3,Models!$D$7:$D$9,Models!$G$60:$G$62),IF(AND($U274&gt;=5,$U274&lt;=7),LOOKUP($A$3,Models!$D$7:$D$9,Models!$H$60:$H$62), IF($U274 &gt; 7,LOOKUP($A$3,Models!$D$7:$D$9,Models!$I$60:$I$62), 0)))), 0)</f>
        <v>0</v>
      </c>
    </row>
    <row r="275" spans="16:34">
      <c r="P275" s="6" t="e">
        <f ca="1">IF(LOOKUP(Beds!A308, Models!$A$4:$A$105, Models!$B$4:$B$105) = "QUEBEC 2", " ", IF(LOOKUP(Beds!A308, Models!$A$4:$A$105, Models!$B$4:$B$105) = "QUEBEC", " ", IF(Beds!B308 = 0, 0, YEAR(NOW())-IF(VALUE(LEFT(Beds!B308,2))&gt;80,CONCATENATE(19,LEFT(Beds!B308,2)),CONCATENATE(20,LEFT(Beds!B308,2))))))</f>
        <v>#N/A</v>
      </c>
      <c r="S275" s="7" t="str">
        <f>LEFT(Beds!A306,4)</f>
        <v/>
      </c>
      <c r="T275" t="str">
        <f>IF(S275 = "", " ", LOOKUP(S275,Models!$A$4:$A$99,Models!$B$4:$B$99))</f>
        <v xml:space="preserve"> </v>
      </c>
      <c r="U275" t="str">
        <f>Beds!C306</f>
        <v/>
      </c>
      <c r="W275">
        <f t="shared" si="4"/>
        <v>0</v>
      </c>
      <c r="X275" s="14">
        <f>IF($T275=Models!$E$6,IF($U275&lt;1,LOOKUP($A$3,Models!$D$7:$D$9,Models!$F$7:$F$9),IF(AND($U275&gt;=1,$U275&lt;=3),LOOKUP($A$3,Models!$D$7:$D$9,Models!$G$7:$G$9),IF(AND($U275&gt;=4,$U275&lt;=6),LOOKUP($A$3,Models!$D$7:$D$9,Models!$H$7:$H$9), IF(AND($U275&gt;=7,$U275&lt;=10),LOOKUP($A$3,Models!$D$7:$D$9,Models!$I$7:$I$9), IF($U275 &gt; 10,LOOKUP($A$3,Models!$D$7:$D$9,Models!$J$7:$J$9), 0))))), 0)</f>
        <v>0</v>
      </c>
      <c r="Y275" s="14">
        <f>IF($T275=Models!$E$11,IF($U275&lt;1,LOOKUP($A$3,Models!$D$7:$D$9,Models!$F$12:$F$14),IF(AND($U275&gt;=1,$U275&lt;=3),LOOKUP($A$3,Models!$D$7:$D$9,Models!$G$12:$G$14),IF(AND($U275&gt;=4,$U275&lt;=6),LOOKUP($A$3,Models!$D$7:$D$9,Models!$H$12:$H$14), IF(AND($U275&gt;=7,$U275&lt;=10),LOOKUP($A$3,Models!$D$7:$D$9,Models!$I$12:$I$14), IF($U275 &gt; 10,LOOKUP($A$3,Models!$D$7:$D$9,Models!$J$12:$J$14), 0))))), 0)</f>
        <v>0</v>
      </c>
      <c r="Z275" s="14">
        <f>IF($T275=Models!$E$16,IF($U275&lt;1,LOOKUP($A$3,Models!$D$7:$D$9,Models!$F$17:$F$19),IF(AND($U275&gt;=1,$U275&lt;=3),LOOKUP($A$3,Models!$D$7:$D$9,Models!$G$17:$G$19),IF(AND($U275&gt;=4,$U275&lt;=6),LOOKUP($A$3,Models!$D$7:$D$9,Models!$H$17:$H$19), IF(AND($U275&gt;=7,$U275&lt;=10),LOOKUP($A$3,Models!$D$7:$D$9,Models!$I$17:$I$19), IF($U275 &gt; 10,LOOKUP($A$3,Models!$D$7:$D$9,Models!$J$17:$J$19), 0))))), 0)</f>
        <v>0</v>
      </c>
      <c r="AA275" s="14">
        <f>IF($T275=Models!$E$21,IF($U275&lt;1,LOOKUP($A$3,Models!$D$7:$D$9,Models!$F$22:$F$24),IF(AND($U275&gt;=1,$U275&lt;=3),LOOKUP($A$3,Models!$D$7:$D$9,Models!$G$22:$G$24),IF(AND($U275&gt;=4,$U275&lt;=6),LOOKUP($A$3,Models!$D$7:$D$9,Models!$H$22:$H$24), IF(AND($U275&gt;=7,$U275&lt;=10),LOOKUP($A$3,Models!$D$7:$D$9,Models!$I$22:$I$24), IF($U275 &gt; 10,LOOKUP($A$3,Models!$D$7:$D$9,Models!$J$22:$J$24), 0))))), 0)</f>
        <v>0</v>
      </c>
      <c r="AB275" s="14">
        <f>IF($T275=Models!$E$26,IF($U275&lt;1,LOOKUP($A$3,Models!$D$7:$D$9,Models!$F$27:$F$29),IF(AND($U275&gt;=1,$U275&lt;=3),LOOKUP($A$3,Models!$D$7:$D$9,Models!$G$27:$G$29),IF(AND($U275&gt;=4,$U275&lt;=6),LOOKUP($A$3,Models!$D$7:$D$9,Models!$H$27:$H$29), IF(AND($U275&gt;=7,$U275&lt;=10),LOOKUP($A$3,Models!$D$7:$D$9,Models!$I$27:$I$29), IF($U275 &gt; 10,LOOKUP($A$3,Models!$D$7:$D$9,Models!$J$27:$J$29), 0))))), 0)</f>
        <v>0</v>
      </c>
      <c r="AC275" s="14">
        <f>IF($T275=Models!$E$31,IF($U275&lt;1,LOOKUP($A$3,Models!$D$7:$D$9,Models!$F$32:$F$34),IF(AND($U275&gt;=1,$U275&lt;=3),LOOKUP($A$3,Models!$D$7:$D$9,Models!$G$32:$G$34),IF(AND($U275&gt;=4,$U275&lt;=6),LOOKUP($A$3,Models!$D$7:$D$9,Models!$H$32:$H$34), IF(AND($U275&gt;=7,$U275&lt;=10),LOOKUP($A$3,Models!$D$7:$D$9,Models!$I$32:$I$34), IF($U275 &gt; 10,LOOKUP($A$3,Models!$D$7:$D$9,Models!$J$32:$J$34), 0))))), 0)</f>
        <v>0</v>
      </c>
      <c r="AD275" s="14">
        <f>IF($T275=Models!$E$39,IF($U275&lt;1,LOOKUP($A$3,Models!$D$7:$D$9,Models!$F$40:$F$42),IF(AND($U275&gt;=1,$U275&lt;=4),LOOKUP($A$3,Models!$D$7:$D$9,Models!$G$40:$G$42),IF(AND($U275&gt;=5,$U275&lt;=7),LOOKUP($A$3,Models!$D$7:$D$9,Models!$H$40:$H$42), IF($U275 &gt; 7,LOOKUP($A$3,Models!$D$7:$D$9,Models!$I$40:$I$42), 0)))), 0)</f>
        <v>0</v>
      </c>
      <c r="AE275" s="14">
        <f>IF($T275=Models!$E$44,IF($U275&lt;1,LOOKUP($A$3,Models!$D$7:$D$9,Models!$F$45:$F$47),IF(AND($U275&gt;=1,$U275&lt;=4),LOOKUP($A$3,Models!$D$7:$D$9,Models!$G$45:$G$47),IF(AND($U275&gt;=5,$U275&lt;=7),LOOKUP($A$3,Models!$D$7:$D$9,Models!$H$45:$H$47), IF($U275 &gt; 7,LOOKUP($A$3,Models!$D$7:$D$9,Models!$I$45:$I$47), 0)))), 0)</f>
        <v>0</v>
      </c>
      <c r="AF275" s="14">
        <f>IF($T275=Models!$E$49,IF($U275&lt;1,LOOKUP($A$3,Models!$D$7:$D$9,Models!$F$50:$F$52),IF(AND($U275&gt;=1,$U275&lt;=4),LOOKUP($A$3,Models!$D$7:$D$9,Models!$G$50:$G$52),IF(AND($U275&gt;=5,$U275&lt;=7),LOOKUP($A$3,Models!$D$7:$D$9,Models!$H$50:$H$52), IF($U275 &gt; 7,LOOKUP($A$3,Models!$D$7:$D$9,Models!$I$50:$I$52), 0)))), 0)</f>
        <v>0</v>
      </c>
      <c r="AG275" s="14">
        <f>IF($T275=Models!$E$54,IF($U275&lt;1,LOOKUP($A$3,Models!$D$7:$D$9,Models!$F$55:$F$57),IF(AND($U275&gt;=1,$U275&lt;=4),LOOKUP($A$3,Models!$D$7:$D$9,Models!$G$55:$G$57),IF(AND($U275&gt;=5,$U275&lt;=7),LOOKUP($A$3,Models!$D$7:$D$9,Models!$H$55:$H$57), IF($U275 &gt; 7,LOOKUP($A$3,Models!$D$7:$D$9,Models!$I$55:$I$57), 0)))), 0)</f>
        <v>0</v>
      </c>
      <c r="AH275" s="14">
        <f>IF($T275=Models!$E$59,IF($U275&lt;1,LOOKUP($A$3,Models!$D$7:$D$9,Models!$F$60:$F$62),IF(AND($U275&gt;=1,$U275&lt;=4),LOOKUP($A$3,Models!$D$7:$D$9,Models!$G$60:$G$62),IF(AND($U275&gt;=5,$U275&lt;=7),LOOKUP($A$3,Models!$D$7:$D$9,Models!$H$60:$H$62), IF($U275 &gt; 7,LOOKUP($A$3,Models!$D$7:$D$9,Models!$I$60:$I$62), 0)))), 0)</f>
        <v>0</v>
      </c>
    </row>
    <row r="276" spans="16:34">
      <c r="P276" s="6" t="e">
        <f ca="1">IF(LOOKUP(Beds!A309, Models!$A$4:$A$105, Models!$B$4:$B$105) = "QUEBEC 2", " ", IF(LOOKUP(Beds!A309, Models!$A$4:$A$105, Models!$B$4:$B$105) = "QUEBEC", " ", IF(Beds!B309 = 0, 0, YEAR(NOW())-IF(VALUE(LEFT(Beds!B309,2))&gt;80,CONCATENATE(19,LEFT(Beds!B309,2)),CONCATENATE(20,LEFT(Beds!B309,2))))))</f>
        <v>#N/A</v>
      </c>
      <c r="S276" s="7" t="str">
        <f>LEFT(Beds!A307,4)</f>
        <v/>
      </c>
      <c r="T276" t="str">
        <f>IF(S276 = "", " ", LOOKUP(S276,Models!$A$4:$A$99,Models!$B$4:$B$99))</f>
        <v xml:space="preserve"> </v>
      </c>
      <c r="U276" t="str">
        <f>Beds!C307</f>
        <v/>
      </c>
      <c r="W276">
        <f t="shared" si="4"/>
        <v>0</v>
      </c>
      <c r="X276" s="14">
        <f>IF($T276=Models!$E$6,IF($U276&lt;1,LOOKUP($A$3,Models!$D$7:$D$9,Models!$F$7:$F$9),IF(AND($U276&gt;=1,$U276&lt;=3),LOOKUP($A$3,Models!$D$7:$D$9,Models!$G$7:$G$9),IF(AND($U276&gt;=4,$U276&lt;=6),LOOKUP($A$3,Models!$D$7:$D$9,Models!$H$7:$H$9), IF(AND($U276&gt;=7,$U276&lt;=10),LOOKUP($A$3,Models!$D$7:$D$9,Models!$I$7:$I$9), IF($U276 &gt; 10,LOOKUP($A$3,Models!$D$7:$D$9,Models!$J$7:$J$9), 0))))), 0)</f>
        <v>0</v>
      </c>
      <c r="Y276" s="14">
        <f>IF($T276=Models!$E$11,IF($U276&lt;1,LOOKUP($A$3,Models!$D$7:$D$9,Models!$F$12:$F$14),IF(AND($U276&gt;=1,$U276&lt;=3),LOOKUP($A$3,Models!$D$7:$D$9,Models!$G$12:$G$14),IF(AND($U276&gt;=4,$U276&lt;=6),LOOKUP($A$3,Models!$D$7:$D$9,Models!$H$12:$H$14), IF(AND($U276&gt;=7,$U276&lt;=10),LOOKUP($A$3,Models!$D$7:$D$9,Models!$I$12:$I$14), IF($U276 &gt; 10,LOOKUP($A$3,Models!$D$7:$D$9,Models!$J$12:$J$14), 0))))), 0)</f>
        <v>0</v>
      </c>
      <c r="Z276" s="14">
        <f>IF($T276=Models!$E$16,IF($U276&lt;1,LOOKUP($A$3,Models!$D$7:$D$9,Models!$F$17:$F$19),IF(AND($U276&gt;=1,$U276&lt;=3),LOOKUP($A$3,Models!$D$7:$D$9,Models!$G$17:$G$19),IF(AND($U276&gt;=4,$U276&lt;=6),LOOKUP($A$3,Models!$D$7:$D$9,Models!$H$17:$H$19), IF(AND($U276&gt;=7,$U276&lt;=10),LOOKUP($A$3,Models!$D$7:$D$9,Models!$I$17:$I$19), IF($U276 &gt; 10,LOOKUP($A$3,Models!$D$7:$D$9,Models!$J$17:$J$19), 0))))), 0)</f>
        <v>0</v>
      </c>
      <c r="AA276" s="14">
        <f>IF($T276=Models!$E$21,IF($U276&lt;1,LOOKUP($A$3,Models!$D$7:$D$9,Models!$F$22:$F$24),IF(AND($U276&gt;=1,$U276&lt;=3),LOOKUP($A$3,Models!$D$7:$D$9,Models!$G$22:$G$24),IF(AND($U276&gt;=4,$U276&lt;=6),LOOKUP($A$3,Models!$D$7:$D$9,Models!$H$22:$H$24), IF(AND($U276&gt;=7,$U276&lt;=10),LOOKUP($A$3,Models!$D$7:$D$9,Models!$I$22:$I$24), IF($U276 &gt; 10,LOOKUP($A$3,Models!$D$7:$D$9,Models!$J$22:$J$24), 0))))), 0)</f>
        <v>0</v>
      </c>
      <c r="AB276" s="14">
        <f>IF($T276=Models!$E$26,IF($U276&lt;1,LOOKUP($A$3,Models!$D$7:$D$9,Models!$F$27:$F$29),IF(AND($U276&gt;=1,$U276&lt;=3),LOOKUP($A$3,Models!$D$7:$D$9,Models!$G$27:$G$29),IF(AND($U276&gt;=4,$U276&lt;=6),LOOKUP($A$3,Models!$D$7:$D$9,Models!$H$27:$H$29), IF(AND($U276&gt;=7,$U276&lt;=10),LOOKUP($A$3,Models!$D$7:$D$9,Models!$I$27:$I$29), IF($U276 &gt; 10,LOOKUP($A$3,Models!$D$7:$D$9,Models!$J$27:$J$29), 0))))), 0)</f>
        <v>0</v>
      </c>
      <c r="AC276" s="14">
        <f>IF($T276=Models!$E$31,IF($U276&lt;1,LOOKUP($A$3,Models!$D$7:$D$9,Models!$F$32:$F$34),IF(AND($U276&gt;=1,$U276&lt;=3),LOOKUP($A$3,Models!$D$7:$D$9,Models!$G$32:$G$34),IF(AND($U276&gt;=4,$U276&lt;=6),LOOKUP($A$3,Models!$D$7:$D$9,Models!$H$32:$H$34), IF(AND($U276&gt;=7,$U276&lt;=10),LOOKUP($A$3,Models!$D$7:$D$9,Models!$I$32:$I$34), IF($U276 &gt; 10,LOOKUP($A$3,Models!$D$7:$D$9,Models!$J$32:$J$34), 0))))), 0)</f>
        <v>0</v>
      </c>
      <c r="AD276" s="14">
        <f>IF($T276=Models!$E$39,IF($U276&lt;1,LOOKUP($A$3,Models!$D$7:$D$9,Models!$F$40:$F$42),IF(AND($U276&gt;=1,$U276&lt;=4),LOOKUP($A$3,Models!$D$7:$D$9,Models!$G$40:$G$42),IF(AND($U276&gt;=5,$U276&lt;=7),LOOKUP($A$3,Models!$D$7:$D$9,Models!$H$40:$H$42), IF($U276 &gt; 7,LOOKUP($A$3,Models!$D$7:$D$9,Models!$I$40:$I$42), 0)))), 0)</f>
        <v>0</v>
      </c>
      <c r="AE276" s="14">
        <f>IF($T276=Models!$E$44,IF($U276&lt;1,LOOKUP($A$3,Models!$D$7:$D$9,Models!$F$45:$F$47),IF(AND($U276&gt;=1,$U276&lt;=4),LOOKUP($A$3,Models!$D$7:$D$9,Models!$G$45:$G$47),IF(AND($U276&gt;=5,$U276&lt;=7),LOOKUP($A$3,Models!$D$7:$D$9,Models!$H$45:$H$47), IF($U276 &gt; 7,LOOKUP($A$3,Models!$D$7:$D$9,Models!$I$45:$I$47), 0)))), 0)</f>
        <v>0</v>
      </c>
      <c r="AF276" s="14">
        <f>IF($T276=Models!$E$49,IF($U276&lt;1,LOOKUP($A$3,Models!$D$7:$D$9,Models!$F$50:$F$52),IF(AND($U276&gt;=1,$U276&lt;=4),LOOKUP($A$3,Models!$D$7:$D$9,Models!$G$50:$G$52),IF(AND($U276&gt;=5,$U276&lt;=7),LOOKUP($A$3,Models!$D$7:$D$9,Models!$H$50:$H$52), IF($U276 &gt; 7,LOOKUP($A$3,Models!$D$7:$D$9,Models!$I$50:$I$52), 0)))), 0)</f>
        <v>0</v>
      </c>
      <c r="AG276" s="14">
        <f>IF($T276=Models!$E$54,IF($U276&lt;1,LOOKUP($A$3,Models!$D$7:$D$9,Models!$F$55:$F$57),IF(AND($U276&gt;=1,$U276&lt;=4),LOOKUP($A$3,Models!$D$7:$D$9,Models!$G$55:$G$57),IF(AND($U276&gt;=5,$U276&lt;=7),LOOKUP($A$3,Models!$D$7:$D$9,Models!$H$55:$H$57), IF($U276 &gt; 7,LOOKUP($A$3,Models!$D$7:$D$9,Models!$I$55:$I$57), 0)))), 0)</f>
        <v>0</v>
      </c>
      <c r="AH276" s="14">
        <f>IF($T276=Models!$E$59,IF($U276&lt;1,LOOKUP($A$3,Models!$D$7:$D$9,Models!$F$60:$F$62),IF(AND($U276&gt;=1,$U276&lt;=4),LOOKUP($A$3,Models!$D$7:$D$9,Models!$G$60:$G$62),IF(AND($U276&gt;=5,$U276&lt;=7),LOOKUP($A$3,Models!$D$7:$D$9,Models!$H$60:$H$62), IF($U276 &gt; 7,LOOKUP($A$3,Models!$D$7:$D$9,Models!$I$60:$I$62), 0)))), 0)</f>
        <v>0</v>
      </c>
    </row>
    <row r="277" spans="16:34">
      <c r="P277" s="6" t="e">
        <f ca="1">IF(LOOKUP(Beds!A310, Models!$A$4:$A$105, Models!$B$4:$B$105) = "QUEBEC 2", " ", IF(LOOKUP(Beds!A310, Models!$A$4:$A$105, Models!$B$4:$B$105) = "QUEBEC", " ", IF(Beds!B310 = 0, 0, YEAR(NOW())-IF(VALUE(LEFT(Beds!B310,2))&gt;80,CONCATENATE(19,LEFT(Beds!B310,2)),CONCATENATE(20,LEFT(Beds!B310,2))))))</f>
        <v>#N/A</v>
      </c>
      <c r="S277" s="7" t="str">
        <f>LEFT(Beds!A308,4)</f>
        <v/>
      </c>
      <c r="T277" t="str">
        <f>IF(S277 = "", " ", LOOKUP(S277,Models!$A$4:$A$99,Models!$B$4:$B$99))</f>
        <v xml:space="preserve"> </v>
      </c>
      <c r="U277" t="str">
        <f>Beds!C308</f>
        <v/>
      </c>
      <c r="W277">
        <f t="shared" si="4"/>
        <v>0</v>
      </c>
      <c r="X277" s="14">
        <f>IF($T277=Models!$E$6,IF($U277&lt;1,LOOKUP($A$3,Models!$D$7:$D$9,Models!$F$7:$F$9),IF(AND($U277&gt;=1,$U277&lt;=3),LOOKUP($A$3,Models!$D$7:$D$9,Models!$G$7:$G$9),IF(AND($U277&gt;=4,$U277&lt;=6),LOOKUP($A$3,Models!$D$7:$D$9,Models!$H$7:$H$9), IF(AND($U277&gt;=7,$U277&lt;=10),LOOKUP($A$3,Models!$D$7:$D$9,Models!$I$7:$I$9), IF($U277 &gt; 10,LOOKUP($A$3,Models!$D$7:$D$9,Models!$J$7:$J$9), 0))))), 0)</f>
        <v>0</v>
      </c>
      <c r="Y277" s="14">
        <f>IF($T277=Models!$E$11,IF($U277&lt;1,LOOKUP($A$3,Models!$D$7:$D$9,Models!$F$12:$F$14),IF(AND($U277&gt;=1,$U277&lt;=3),LOOKUP($A$3,Models!$D$7:$D$9,Models!$G$12:$G$14),IF(AND($U277&gt;=4,$U277&lt;=6),LOOKUP($A$3,Models!$D$7:$D$9,Models!$H$12:$H$14), IF(AND($U277&gt;=7,$U277&lt;=10),LOOKUP($A$3,Models!$D$7:$D$9,Models!$I$12:$I$14), IF($U277 &gt; 10,LOOKUP($A$3,Models!$D$7:$D$9,Models!$J$12:$J$14), 0))))), 0)</f>
        <v>0</v>
      </c>
      <c r="Z277" s="14">
        <f>IF($T277=Models!$E$16,IF($U277&lt;1,LOOKUP($A$3,Models!$D$7:$D$9,Models!$F$17:$F$19),IF(AND($U277&gt;=1,$U277&lt;=3),LOOKUP($A$3,Models!$D$7:$D$9,Models!$G$17:$G$19),IF(AND($U277&gt;=4,$U277&lt;=6),LOOKUP($A$3,Models!$D$7:$D$9,Models!$H$17:$H$19), IF(AND($U277&gt;=7,$U277&lt;=10),LOOKUP($A$3,Models!$D$7:$D$9,Models!$I$17:$I$19), IF($U277 &gt; 10,LOOKUP($A$3,Models!$D$7:$D$9,Models!$J$17:$J$19), 0))))), 0)</f>
        <v>0</v>
      </c>
      <c r="AA277" s="14">
        <f>IF($T277=Models!$E$21,IF($U277&lt;1,LOOKUP($A$3,Models!$D$7:$D$9,Models!$F$22:$F$24),IF(AND($U277&gt;=1,$U277&lt;=3),LOOKUP($A$3,Models!$D$7:$D$9,Models!$G$22:$G$24),IF(AND($U277&gt;=4,$U277&lt;=6),LOOKUP($A$3,Models!$D$7:$D$9,Models!$H$22:$H$24), IF(AND($U277&gt;=7,$U277&lt;=10),LOOKUP($A$3,Models!$D$7:$D$9,Models!$I$22:$I$24), IF($U277 &gt; 10,LOOKUP($A$3,Models!$D$7:$D$9,Models!$J$22:$J$24), 0))))), 0)</f>
        <v>0</v>
      </c>
      <c r="AB277" s="14">
        <f>IF($T277=Models!$E$26,IF($U277&lt;1,LOOKUP($A$3,Models!$D$7:$D$9,Models!$F$27:$F$29),IF(AND($U277&gt;=1,$U277&lt;=3),LOOKUP($A$3,Models!$D$7:$D$9,Models!$G$27:$G$29),IF(AND($U277&gt;=4,$U277&lt;=6),LOOKUP($A$3,Models!$D$7:$D$9,Models!$H$27:$H$29), IF(AND($U277&gt;=7,$U277&lt;=10),LOOKUP($A$3,Models!$D$7:$D$9,Models!$I$27:$I$29), IF($U277 &gt; 10,LOOKUP($A$3,Models!$D$7:$D$9,Models!$J$27:$J$29), 0))))), 0)</f>
        <v>0</v>
      </c>
      <c r="AC277" s="14">
        <f>IF($T277=Models!$E$31,IF($U277&lt;1,LOOKUP($A$3,Models!$D$7:$D$9,Models!$F$32:$F$34),IF(AND($U277&gt;=1,$U277&lt;=3),LOOKUP($A$3,Models!$D$7:$D$9,Models!$G$32:$G$34),IF(AND($U277&gt;=4,$U277&lt;=6),LOOKUP($A$3,Models!$D$7:$D$9,Models!$H$32:$H$34), IF(AND($U277&gt;=7,$U277&lt;=10),LOOKUP($A$3,Models!$D$7:$D$9,Models!$I$32:$I$34), IF($U277 &gt; 10,LOOKUP($A$3,Models!$D$7:$D$9,Models!$J$32:$J$34), 0))))), 0)</f>
        <v>0</v>
      </c>
      <c r="AD277" s="14">
        <f>IF($T277=Models!$E$39,IF($U277&lt;1,LOOKUP($A$3,Models!$D$7:$D$9,Models!$F$40:$F$42),IF(AND($U277&gt;=1,$U277&lt;=4),LOOKUP($A$3,Models!$D$7:$D$9,Models!$G$40:$G$42),IF(AND($U277&gt;=5,$U277&lt;=7),LOOKUP($A$3,Models!$D$7:$D$9,Models!$H$40:$H$42), IF($U277 &gt; 7,LOOKUP($A$3,Models!$D$7:$D$9,Models!$I$40:$I$42), 0)))), 0)</f>
        <v>0</v>
      </c>
      <c r="AE277" s="14">
        <f>IF($T277=Models!$E$44,IF($U277&lt;1,LOOKUP($A$3,Models!$D$7:$D$9,Models!$F$45:$F$47),IF(AND($U277&gt;=1,$U277&lt;=4),LOOKUP($A$3,Models!$D$7:$D$9,Models!$G$45:$G$47),IF(AND($U277&gt;=5,$U277&lt;=7),LOOKUP($A$3,Models!$D$7:$D$9,Models!$H$45:$H$47), IF($U277 &gt; 7,LOOKUP($A$3,Models!$D$7:$D$9,Models!$I$45:$I$47), 0)))), 0)</f>
        <v>0</v>
      </c>
      <c r="AF277" s="14">
        <f>IF($T277=Models!$E$49,IF($U277&lt;1,LOOKUP($A$3,Models!$D$7:$D$9,Models!$F$50:$F$52),IF(AND($U277&gt;=1,$U277&lt;=4),LOOKUP($A$3,Models!$D$7:$D$9,Models!$G$50:$G$52),IF(AND($U277&gt;=5,$U277&lt;=7),LOOKUP($A$3,Models!$D$7:$D$9,Models!$H$50:$H$52), IF($U277 &gt; 7,LOOKUP($A$3,Models!$D$7:$D$9,Models!$I$50:$I$52), 0)))), 0)</f>
        <v>0</v>
      </c>
      <c r="AG277" s="14">
        <f>IF($T277=Models!$E$54,IF($U277&lt;1,LOOKUP($A$3,Models!$D$7:$D$9,Models!$F$55:$F$57),IF(AND($U277&gt;=1,$U277&lt;=4),LOOKUP($A$3,Models!$D$7:$D$9,Models!$G$55:$G$57),IF(AND($U277&gt;=5,$U277&lt;=7),LOOKUP($A$3,Models!$D$7:$D$9,Models!$H$55:$H$57), IF($U277 &gt; 7,LOOKUP($A$3,Models!$D$7:$D$9,Models!$I$55:$I$57), 0)))), 0)</f>
        <v>0</v>
      </c>
      <c r="AH277" s="14">
        <f>IF($T277=Models!$E$59,IF($U277&lt;1,LOOKUP($A$3,Models!$D$7:$D$9,Models!$F$60:$F$62),IF(AND($U277&gt;=1,$U277&lt;=4),LOOKUP($A$3,Models!$D$7:$D$9,Models!$G$60:$G$62),IF(AND($U277&gt;=5,$U277&lt;=7),LOOKUP($A$3,Models!$D$7:$D$9,Models!$H$60:$H$62), IF($U277 &gt; 7,LOOKUP($A$3,Models!$D$7:$D$9,Models!$I$60:$I$62), 0)))), 0)</f>
        <v>0</v>
      </c>
    </row>
    <row r="278" spans="16:34">
      <c r="P278" s="6" t="e">
        <f ca="1">IF(LOOKUP(Beds!A311, Models!$A$4:$A$105, Models!$B$4:$B$105) = "QUEBEC 2", " ", IF(LOOKUP(Beds!A311, Models!$A$4:$A$105, Models!$B$4:$B$105) = "QUEBEC", " ", IF(Beds!B311 = 0, 0, YEAR(NOW())-IF(VALUE(LEFT(Beds!B311,2))&gt;80,CONCATENATE(19,LEFT(Beds!B311,2)),CONCATENATE(20,LEFT(Beds!B311,2))))))</f>
        <v>#N/A</v>
      </c>
      <c r="S278" s="7" t="str">
        <f>LEFT(Beds!A309,4)</f>
        <v/>
      </c>
      <c r="T278" t="str">
        <f>IF(S278 = "", " ", LOOKUP(S278,Models!$A$4:$A$99,Models!$B$4:$B$99))</f>
        <v xml:space="preserve"> </v>
      </c>
      <c r="U278" t="str">
        <f>Beds!C309</f>
        <v/>
      </c>
      <c r="W278">
        <f t="shared" si="4"/>
        <v>0</v>
      </c>
      <c r="X278" s="14">
        <f>IF($T278=Models!$E$6,IF($U278&lt;1,LOOKUP($A$3,Models!$D$7:$D$9,Models!$F$7:$F$9),IF(AND($U278&gt;=1,$U278&lt;=3),LOOKUP($A$3,Models!$D$7:$D$9,Models!$G$7:$G$9),IF(AND($U278&gt;=4,$U278&lt;=6),LOOKUP($A$3,Models!$D$7:$D$9,Models!$H$7:$H$9), IF(AND($U278&gt;=7,$U278&lt;=10),LOOKUP($A$3,Models!$D$7:$D$9,Models!$I$7:$I$9), IF($U278 &gt; 10,LOOKUP($A$3,Models!$D$7:$D$9,Models!$J$7:$J$9), 0))))), 0)</f>
        <v>0</v>
      </c>
      <c r="Y278" s="14">
        <f>IF($T278=Models!$E$11,IF($U278&lt;1,LOOKUP($A$3,Models!$D$7:$D$9,Models!$F$12:$F$14),IF(AND($U278&gt;=1,$U278&lt;=3),LOOKUP($A$3,Models!$D$7:$D$9,Models!$G$12:$G$14),IF(AND($U278&gt;=4,$U278&lt;=6),LOOKUP($A$3,Models!$D$7:$D$9,Models!$H$12:$H$14), IF(AND($U278&gt;=7,$U278&lt;=10),LOOKUP($A$3,Models!$D$7:$D$9,Models!$I$12:$I$14), IF($U278 &gt; 10,LOOKUP($A$3,Models!$D$7:$D$9,Models!$J$12:$J$14), 0))))), 0)</f>
        <v>0</v>
      </c>
      <c r="Z278" s="14">
        <f>IF($T278=Models!$E$16,IF($U278&lt;1,LOOKUP($A$3,Models!$D$7:$D$9,Models!$F$17:$F$19),IF(AND($U278&gt;=1,$U278&lt;=3),LOOKUP($A$3,Models!$D$7:$D$9,Models!$G$17:$G$19),IF(AND($U278&gt;=4,$U278&lt;=6),LOOKUP($A$3,Models!$D$7:$D$9,Models!$H$17:$H$19), IF(AND($U278&gt;=7,$U278&lt;=10),LOOKUP($A$3,Models!$D$7:$D$9,Models!$I$17:$I$19), IF($U278 &gt; 10,LOOKUP($A$3,Models!$D$7:$D$9,Models!$J$17:$J$19), 0))))), 0)</f>
        <v>0</v>
      </c>
      <c r="AA278" s="14">
        <f>IF($T278=Models!$E$21,IF($U278&lt;1,LOOKUP($A$3,Models!$D$7:$D$9,Models!$F$22:$F$24),IF(AND($U278&gt;=1,$U278&lt;=3),LOOKUP($A$3,Models!$D$7:$D$9,Models!$G$22:$G$24),IF(AND($U278&gt;=4,$U278&lt;=6),LOOKUP($A$3,Models!$D$7:$D$9,Models!$H$22:$H$24), IF(AND($U278&gt;=7,$U278&lt;=10),LOOKUP($A$3,Models!$D$7:$D$9,Models!$I$22:$I$24), IF($U278 &gt; 10,LOOKUP($A$3,Models!$D$7:$D$9,Models!$J$22:$J$24), 0))))), 0)</f>
        <v>0</v>
      </c>
      <c r="AB278" s="14">
        <f>IF($T278=Models!$E$26,IF($U278&lt;1,LOOKUP($A$3,Models!$D$7:$D$9,Models!$F$27:$F$29),IF(AND($U278&gt;=1,$U278&lt;=3),LOOKUP($A$3,Models!$D$7:$D$9,Models!$G$27:$G$29),IF(AND($U278&gt;=4,$U278&lt;=6),LOOKUP($A$3,Models!$D$7:$D$9,Models!$H$27:$H$29), IF(AND($U278&gt;=7,$U278&lt;=10),LOOKUP($A$3,Models!$D$7:$D$9,Models!$I$27:$I$29), IF($U278 &gt; 10,LOOKUP($A$3,Models!$D$7:$D$9,Models!$J$27:$J$29), 0))))), 0)</f>
        <v>0</v>
      </c>
      <c r="AC278" s="14">
        <f>IF($T278=Models!$E$31,IF($U278&lt;1,LOOKUP($A$3,Models!$D$7:$D$9,Models!$F$32:$F$34),IF(AND($U278&gt;=1,$U278&lt;=3),LOOKUP($A$3,Models!$D$7:$D$9,Models!$G$32:$G$34),IF(AND($U278&gt;=4,$U278&lt;=6),LOOKUP($A$3,Models!$D$7:$D$9,Models!$H$32:$H$34), IF(AND($U278&gt;=7,$U278&lt;=10),LOOKUP($A$3,Models!$D$7:$D$9,Models!$I$32:$I$34), IF($U278 &gt; 10,LOOKUP($A$3,Models!$D$7:$D$9,Models!$J$32:$J$34), 0))))), 0)</f>
        <v>0</v>
      </c>
      <c r="AD278" s="14">
        <f>IF($T278=Models!$E$39,IF($U278&lt;1,LOOKUP($A$3,Models!$D$7:$D$9,Models!$F$40:$F$42),IF(AND($U278&gt;=1,$U278&lt;=4),LOOKUP($A$3,Models!$D$7:$D$9,Models!$G$40:$G$42),IF(AND($U278&gt;=5,$U278&lt;=7),LOOKUP($A$3,Models!$D$7:$D$9,Models!$H$40:$H$42), IF($U278 &gt; 7,LOOKUP($A$3,Models!$D$7:$D$9,Models!$I$40:$I$42), 0)))), 0)</f>
        <v>0</v>
      </c>
      <c r="AE278" s="14">
        <f>IF($T278=Models!$E$44,IF($U278&lt;1,LOOKUP($A$3,Models!$D$7:$D$9,Models!$F$45:$F$47),IF(AND($U278&gt;=1,$U278&lt;=4),LOOKUP($A$3,Models!$D$7:$D$9,Models!$G$45:$G$47),IF(AND($U278&gt;=5,$U278&lt;=7),LOOKUP($A$3,Models!$D$7:$D$9,Models!$H$45:$H$47), IF($U278 &gt; 7,LOOKUP($A$3,Models!$D$7:$D$9,Models!$I$45:$I$47), 0)))), 0)</f>
        <v>0</v>
      </c>
      <c r="AF278" s="14">
        <f>IF($T278=Models!$E$49,IF($U278&lt;1,LOOKUP($A$3,Models!$D$7:$D$9,Models!$F$50:$F$52),IF(AND($U278&gt;=1,$U278&lt;=4),LOOKUP($A$3,Models!$D$7:$D$9,Models!$G$50:$G$52),IF(AND($U278&gt;=5,$U278&lt;=7),LOOKUP($A$3,Models!$D$7:$D$9,Models!$H$50:$H$52), IF($U278 &gt; 7,LOOKUP($A$3,Models!$D$7:$D$9,Models!$I$50:$I$52), 0)))), 0)</f>
        <v>0</v>
      </c>
      <c r="AG278" s="14">
        <f>IF($T278=Models!$E$54,IF($U278&lt;1,LOOKUP($A$3,Models!$D$7:$D$9,Models!$F$55:$F$57),IF(AND($U278&gt;=1,$U278&lt;=4),LOOKUP($A$3,Models!$D$7:$D$9,Models!$G$55:$G$57),IF(AND($U278&gt;=5,$U278&lt;=7),LOOKUP($A$3,Models!$D$7:$D$9,Models!$H$55:$H$57), IF($U278 &gt; 7,LOOKUP($A$3,Models!$D$7:$D$9,Models!$I$55:$I$57), 0)))), 0)</f>
        <v>0</v>
      </c>
      <c r="AH278" s="14">
        <f>IF($T278=Models!$E$59,IF($U278&lt;1,LOOKUP($A$3,Models!$D$7:$D$9,Models!$F$60:$F$62),IF(AND($U278&gt;=1,$U278&lt;=4),LOOKUP($A$3,Models!$D$7:$D$9,Models!$G$60:$G$62),IF(AND($U278&gt;=5,$U278&lt;=7),LOOKUP($A$3,Models!$D$7:$D$9,Models!$H$60:$H$62), IF($U278 &gt; 7,LOOKUP($A$3,Models!$D$7:$D$9,Models!$I$60:$I$62), 0)))), 0)</f>
        <v>0</v>
      </c>
    </row>
    <row r="279" spans="16:34">
      <c r="P279" s="6" t="e">
        <f ca="1">IF(LOOKUP(Beds!A312, Models!$A$4:$A$105, Models!$B$4:$B$105) = "QUEBEC 2", " ", IF(LOOKUP(Beds!A312, Models!$A$4:$A$105, Models!$B$4:$B$105) = "QUEBEC", " ", IF(Beds!B312 = 0, 0, YEAR(NOW())-IF(VALUE(LEFT(Beds!B312,2))&gt;80,CONCATENATE(19,LEFT(Beds!B312,2)),CONCATENATE(20,LEFT(Beds!B312,2))))))</f>
        <v>#N/A</v>
      </c>
      <c r="S279" s="7" t="str">
        <f>LEFT(Beds!A310,4)</f>
        <v/>
      </c>
      <c r="T279" t="str">
        <f>IF(S279 = "", " ", LOOKUP(S279,Models!$A$4:$A$99,Models!$B$4:$B$99))</f>
        <v xml:space="preserve"> </v>
      </c>
      <c r="U279" t="str">
        <f>Beds!C310</f>
        <v/>
      </c>
      <c r="W279">
        <f t="shared" si="4"/>
        <v>0</v>
      </c>
      <c r="X279" s="14">
        <f>IF($T279=Models!$E$6,IF($U279&lt;1,LOOKUP($A$3,Models!$D$7:$D$9,Models!$F$7:$F$9),IF(AND($U279&gt;=1,$U279&lt;=3),LOOKUP($A$3,Models!$D$7:$D$9,Models!$G$7:$G$9),IF(AND($U279&gt;=4,$U279&lt;=6),LOOKUP($A$3,Models!$D$7:$D$9,Models!$H$7:$H$9), IF(AND($U279&gt;=7,$U279&lt;=10),LOOKUP($A$3,Models!$D$7:$D$9,Models!$I$7:$I$9), IF($U279 &gt; 10,LOOKUP($A$3,Models!$D$7:$D$9,Models!$J$7:$J$9), 0))))), 0)</f>
        <v>0</v>
      </c>
      <c r="Y279" s="14">
        <f>IF($T279=Models!$E$11,IF($U279&lt;1,LOOKUP($A$3,Models!$D$7:$D$9,Models!$F$12:$F$14),IF(AND($U279&gt;=1,$U279&lt;=3),LOOKUP($A$3,Models!$D$7:$D$9,Models!$G$12:$G$14),IF(AND($U279&gt;=4,$U279&lt;=6),LOOKUP($A$3,Models!$D$7:$D$9,Models!$H$12:$H$14), IF(AND($U279&gt;=7,$U279&lt;=10),LOOKUP($A$3,Models!$D$7:$D$9,Models!$I$12:$I$14), IF($U279 &gt; 10,LOOKUP($A$3,Models!$D$7:$D$9,Models!$J$12:$J$14), 0))))), 0)</f>
        <v>0</v>
      </c>
      <c r="Z279" s="14">
        <f>IF($T279=Models!$E$16,IF($U279&lt;1,LOOKUP($A$3,Models!$D$7:$D$9,Models!$F$17:$F$19),IF(AND($U279&gt;=1,$U279&lt;=3),LOOKUP($A$3,Models!$D$7:$D$9,Models!$G$17:$G$19),IF(AND($U279&gt;=4,$U279&lt;=6),LOOKUP($A$3,Models!$D$7:$D$9,Models!$H$17:$H$19), IF(AND($U279&gt;=7,$U279&lt;=10),LOOKUP($A$3,Models!$D$7:$D$9,Models!$I$17:$I$19), IF($U279 &gt; 10,LOOKUP($A$3,Models!$D$7:$D$9,Models!$J$17:$J$19), 0))))), 0)</f>
        <v>0</v>
      </c>
      <c r="AA279" s="14">
        <f>IF($T279=Models!$E$21,IF($U279&lt;1,LOOKUP($A$3,Models!$D$7:$D$9,Models!$F$22:$F$24),IF(AND($U279&gt;=1,$U279&lt;=3),LOOKUP($A$3,Models!$D$7:$D$9,Models!$G$22:$G$24),IF(AND($U279&gt;=4,$U279&lt;=6),LOOKUP($A$3,Models!$D$7:$D$9,Models!$H$22:$H$24), IF(AND($U279&gt;=7,$U279&lt;=10),LOOKUP($A$3,Models!$D$7:$D$9,Models!$I$22:$I$24), IF($U279 &gt; 10,LOOKUP($A$3,Models!$D$7:$D$9,Models!$J$22:$J$24), 0))))), 0)</f>
        <v>0</v>
      </c>
      <c r="AB279" s="14">
        <f>IF($T279=Models!$E$26,IF($U279&lt;1,LOOKUP($A$3,Models!$D$7:$D$9,Models!$F$27:$F$29),IF(AND($U279&gt;=1,$U279&lt;=3),LOOKUP($A$3,Models!$D$7:$D$9,Models!$G$27:$G$29),IF(AND($U279&gt;=4,$U279&lt;=6),LOOKUP($A$3,Models!$D$7:$D$9,Models!$H$27:$H$29), IF(AND($U279&gt;=7,$U279&lt;=10),LOOKUP($A$3,Models!$D$7:$D$9,Models!$I$27:$I$29), IF($U279 &gt; 10,LOOKUP($A$3,Models!$D$7:$D$9,Models!$J$27:$J$29), 0))))), 0)</f>
        <v>0</v>
      </c>
      <c r="AC279" s="14">
        <f>IF($T279=Models!$E$31,IF($U279&lt;1,LOOKUP($A$3,Models!$D$7:$D$9,Models!$F$32:$F$34),IF(AND($U279&gt;=1,$U279&lt;=3),LOOKUP($A$3,Models!$D$7:$D$9,Models!$G$32:$G$34),IF(AND($U279&gt;=4,$U279&lt;=6),LOOKUP($A$3,Models!$D$7:$D$9,Models!$H$32:$H$34), IF(AND($U279&gt;=7,$U279&lt;=10),LOOKUP($A$3,Models!$D$7:$D$9,Models!$I$32:$I$34), IF($U279 &gt; 10,LOOKUP($A$3,Models!$D$7:$D$9,Models!$J$32:$J$34), 0))))), 0)</f>
        <v>0</v>
      </c>
      <c r="AD279" s="14">
        <f>IF($T279=Models!$E$39,IF($U279&lt;1,LOOKUP($A$3,Models!$D$7:$D$9,Models!$F$40:$F$42),IF(AND($U279&gt;=1,$U279&lt;=4),LOOKUP($A$3,Models!$D$7:$D$9,Models!$G$40:$G$42),IF(AND($U279&gt;=5,$U279&lt;=7),LOOKUP($A$3,Models!$D$7:$D$9,Models!$H$40:$H$42), IF($U279 &gt; 7,LOOKUP($A$3,Models!$D$7:$D$9,Models!$I$40:$I$42), 0)))), 0)</f>
        <v>0</v>
      </c>
      <c r="AE279" s="14">
        <f>IF($T279=Models!$E$44,IF($U279&lt;1,LOOKUP($A$3,Models!$D$7:$D$9,Models!$F$45:$F$47),IF(AND($U279&gt;=1,$U279&lt;=4),LOOKUP($A$3,Models!$D$7:$D$9,Models!$G$45:$G$47),IF(AND($U279&gt;=5,$U279&lt;=7),LOOKUP($A$3,Models!$D$7:$D$9,Models!$H$45:$H$47), IF($U279 &gt; 7,LOOKUP($A$3,Models!$D$7:$D$9,Models!$I$45:$I$47), 0)))), 0)</f>
        <v>0</v>
      </c>
      <c r="AF279" s="14">
        <f>IF($T279=Models!$E$49,IF($U279&lt;1,LOOKUP($A$3,Models!$D$7:$D$9,Models!$F$50:$F$52),IF(AND($U279&gt;=1,$U279&lt;=4),LOOKUP($A$3,Models!$D$7:$D$9,Models!$G$50:$G$52),IF(AND($U279&gt;=5,$U279&lt;=7),LOOKUP($A$3,Models!$D$7:$D$9,Models!$H$50:$H$52), IF($U279 &gt; 7,LOOKUP($A$3,Models!$D$7:$D$9,Models!$I$50:$I$52), 0)))), 0)</f>
        <v>0</v>
      </c>
      <c r="AG279" s="14">
        <f>IF($T279=Models!$E$54,IF($U279&lt;1,LOOKUP($A$3,Models!$D$7:$D$9,Models!$F$55:$F$57),IF(AND($U279&gt;=1,$U279&lt;=4),LOOKUP($A$3,Models!$D$7:$D$9,Models!$G$55:$G$57),IF(AND($U279&gt;=5,$U279&lt;=7),LOOKUP($A$3,Models!$D$7:$D$9,Models!$H$55:$H$57), IF($U279 &gt; 7,LOOKUP($A$3,Models!$D$7:$D$9,Models!$I$55:$I$57), 0)))), 0)</f>
        <v>0</v>
      </c>
      <c r="AH279" s="14">
        <f>IF($T279=Models!$E$59,IF($U279&lt;1,LOOKUP($A$3,Models!$D$7:$D$9,Models!$F$60:$F$62),IF(AND($U279&gt;=1,$U279&lt;=4),LOOKUP($A$3,Models!$D$7:$D$9,Models!$G$60:$G$62),IF(AND($U279&gt;=5,$U279&lt;=7),LOOKUP($A$3,Models!$D$7:$D$9,Models!$H$60:$H$62), IF($U279 &gt; 7,LOOKUP($A$3,Models!$D$7:$D$9,Models!$I$60:$I$62), 0)))), 0)</f>
        <v>0</v>
      </c>
    </row>
    <row r="280" spans="16:34">
      <c r="P280" s="6" t="e">
        <f ca="1">IF(LOOKUP(Beds!A313, Models!$A$4:$A$105, Models!$B$4:$B$105) = "QUEBEC 2", " ", IF(LOOKUP(Beds!A313, Models!$A$4:$A$105, Models!$B$4:$B$105) = "QUEBEC", " ", IF(Beds!B313 = 0, 0, YEAR(NOW())-IF(VALUE(LEFT(Beds!B313,2))&gt;80,CONCATENATE(19,LEFT(Beds!B313,2)),CONCATENATE(20,LEFT(Beds!B313,2))))))</f>
        <v>#N/A</v>
      </c>
      <c r="S280" s="7" t="str">
        <f>LEFT(Beds!A311,4)</f>
        <v/>
      </c>
      <c r="T280" t="str">
        <f>IF(S280 = "", " ", LOOKUP(S280,Models!$A$4:$A$99,Models!$B$4:$B$99))</f>
        <v xml:space="preserve"> </v>
      </c>
      <c r="U280" t="str">
        <f>Beds!C311</f>
        <v/>
      </c>
      <c r="W280">
        <f t="shared" si="4"/>
        <v>0</v>
      </c>
      <c r="X280" s="14">
        <f>IF($T280=Models!$E$6,IF($U280&lt;1,LOOKUP($A$3,Models!$D$7:$D$9,Models!$F$7:$F$9),IF(AND($U280&gt;=1,$U280&lt;=3),LOOKUP($A$3,Models!$D$7:$D$9,Models!$G$7:$G$9),IF(AND($U280&gt;=4,$U280&lt;=6),LOOKUP($A$3,Models!$D$7:$D$9,Models!$H$7:$H$9), IF(AND($U280&gt;=7,$U280&lt;=10),LOOKUP($A$3,Models!$D$7:$D$9,Models!$I$7:$I$9), IF($U280 &gt; 10,LOOKUP($A$3,Models!$D$7:$D$9,Models!$J$7:$J$9), 0))))), 0)</f>
        <v>0</v>
      </c>
      <c r="Y280" s="14">
        <f>IF($T280=Models!$E$11,IF($U280&lt;1,LOOKUP($A$3,Models!$D$7:$D$9,Models!$F$12:$F$14),IF(AND($U280&gt;=1,$U280&lt;=3),LOOKUP($A$3,Models!$D$7:$D$9,Models!$G$12:$G$14),IF(AND($U280&gt;=4,$U280&lt;=6),LOOKUP($A$3,Models!$D$7:$D$9,Models!$H$12:$H$14), IF(AND($U280&gt;=7,$U280&lt;=10),LOOKUP($A$3,Models!$D$7:$D$9,Models!$I$12:$I$14), IF($U280 &gt; 10,LOOKUP($A$3,Models!$D$7:$D$9,Models!$J$12:$J$14), 0))))), 0)</f>
        <v>0</v>
      </c>
      <c r="Z280" s="14">
        <f>IF($T280=Models!$E$16,IF($U280&lt;1,LOOKUP($A$3,Models!$D$7:$D$9,Models!$F$17:$F$19),IF(AND($U280&gt;=1,$U280&lt;=3),LOOKUP($A$3,Models!$D$7:$D$9,Models!$G$17:$G$19),IF(AND($U280&gt;=4,$U280&lt;=6),LOOKUP($A$3,Models!$D$7:$D$9,Models!$H$17:$H$19), IF(AND($U280&gt;=7,$U280&lt;=10),LOOKUP($A$3,Models!$D$7:$D$9,Models!$I$17:$I$19), IF($U280 &gt; 10,LOOKUP($A$3,Models!$D$7:$D$9,Models!$J$17:$J$19), 0))))), 0)</f>
        <v>0</v>
      </c>
      <c r="AA280" s="14">
        <f>IF($T280=Models!$E$21,IF($U280&lt;1,LOOKUP($A$3,Models!$D$7:$D$9,Models!$F$22:$F$24),IF(AND($U280&gt;=1,$U280&lt;=3),LOOKUP($A$3,Models!$D$7:$D$9,Models!$G$22:$G$24),IF(AND($U280&gt;=4,$U280&lt;=6),LOOKUP($A$3,Models!$D$7:$D$9,Models!$H$22:$H$24), IF(AND($U280&gt;=7,$U280&lt;=10),LOOKUP($A$3,Models!$D$7:$D$9,Models!$I$22:$I$24), IF($U280 &gt; 10,LOOKUP($A$3,Models!$D$7:$D$9,Models!$J$22:$J$24), 0))))), 0)</f>
        <v>0</v>
      </c>
      <c r="AB280" s="14">
        <f>IF($T280=Models!$E$26,IF($U280&lt;1,LOOKUP($A$3,Models!$D$7:$D$9,Models!$F$27:$F$29),IF(AND($U280&gt;=1,$U280&lt;=3),LOOKUP($A$3,Models!$D$7:$D$9,Models!$G$27:$G$29),IF(AND($U280&gt;=4,$U280&lt;=6),LOOKUP($A$3,Models!$D$7:$D$9,Models!$H$27:$H$29), IF(AND($U280&gt;=7,$U280&lt;=10),LOOKUP($A$3,Models!$D$7:$D$9,Models!$I$27:$I$29), IF($U280 &gt; 10,LOOKUP($A$3,Models!$D$7:$D$9,Models!$J$27:$J$29), 0))))), 0)</f>
        <v>0</v>
      </c>
      <c r="AC280" s="14">
        <f>IF($T280=Models!$E$31,IF($U280&lt;1,LOOKUP($A$3,Models!$D$7:$D$9,Models!$F$32:$F$34),IF(AND($U280&gt;=1,$U280&lt;=3),LOOKUP($A$3,Models!$D$7:$D$9,Models!$G$32:$G$34),IF(AND($U280&gt;=4,$U280&lt;=6),LOOKUP($A$3,Models!$D$7:$D$9,Models!$H$32:$H$34), IF(AND($U280&gt;=7,$U280&lt;=10),LOOKUP($A$3,Models!$D$7:$D$9,Models!$I$32:$I$34), IF($U280 &gt; 10,LOOKUP($A$3,Models!$D$7:$D$9,Models!$J$32:$J$34), 0))))), 0)</f>
        <v>0</v>
      </c>
      <c r="AD280" s="14">
        <f>IF($T280=Models!$E$39,IF($U280&lt;1,LOOKUP($A$3,Models!$D$7:$D$9,Models!$F$40:$F$42),IF(AND($U280&gt;=1,$U280&lt;=4),LOOKUP($A$3,Models!$D$7:$D$9,Models!$G$40:$G$42),IF(AND($U280&gt;=5,$U280&lt;=7),LOOKUP($A$3,Models!$D$7:$D$9,Models!$H$40:$H$42), IF($U280 &gt; 7,LOOKUP($A$3,Models!$D$7:$D$9,Models!$I$40:$I$42), 0)))), 0)</f>
        <v>0</v>
      </c>
      <c r="AE280" s="14">
        <f>IF($T280=Models!$E$44,IF($U280&lt;1,LOOKUP($A$3,Models!$D$7:$D$9,Models!$F$45:$F$47),IF(AND($U280&gt;=1,$U280&lt;=4),LOOKUP($A$3,Models!$D$7:$D$9,Models!$G$45:$G$47),IF(AND($U280&gt;=5,$U280&lt;=7),LOOKUP($A$3,Models!$D$7:$D$9,Models!$H$45:$H$47), IF($U280 &gt; 7,LOOKUP($A$3,Models!$D$7:$D$9,Models!$I$45:$I$47), 0)))), 0)</f>
        <v>0</v>
      </c>
      <c r="AF280" s="14">
        <f>IF($T280=Models!$E$49,IF($U280&lt;1,LOOKUP($A$3,Models!$D$7:$D$9,Models!$F$50:$F$52),IF(AND($U280&gt;=1,$U280&lt;=4),LOOKUP($A$3,Models!$D$7:$D$9,Models!$G$50:$G$52),IF(AND($U280&gt;=5,$U280&lt;=7),LOOKUP($A$3,Models!$D$7:$D$9,Models!$H$50:$H$52), IF($U280 &gt; 7,LOOKUP($A$3,Models!$D$7:$D$9,Models!$I$50:$I$52), 0)))), 0)</f>
        <v>0</v>
      </c>
      <c r="AG280" s="14">
        <f>IF($T280=Models!$E$54,IF($U280&lt;1,LOOKUP($A$3,Models!$D$7:$D$9,Models!$F$55:$F$57),IF(AND($U280&gt;=1,$U280&lt;=4),LOOKUP($A$3,Models!$D$7:$D$9,Models!$G$55:$G$57),IF(AND($U280&gt;=5,$U280&lt;=7),LOOKUP($A$3,Models!$D$7:$D$9,Models!$H$55:$H$57), IF($U280 &gt; 7,LOOKUP($A$3,Models!$D$7:$D$9,Models!$I$55:$I$57), 0)))), 0)</f>
        <v>0</v>
      </c>
      <c r="AH280" s="14">
        <f>IF($T280=Models!$E$59,IF($U280&lt;1,LOOKUP($A$3,Models!$D$7:$D$9,Models!$F$60:$F$62),IF(AND($U280&gt;=1,$U280&lt;=4),LOOKUP($A$3,Models!$D$7:$D$9,Models!$G$60:$G$62),IF(AND($U280&gt;=5,$U280&lt;=7),LOOKUP($A$3,Models!$D$7:$D$9,Models!$H$60:$H$62), IF($U280 &gt; 7,LOOKUP($A$3,Models!$D$7:$D$9,Models!$I$60:$I$62), 0)))), 0)</f>
        <v>0</v>
      </c>
    </row>
    <row r="281" spans="16:34">
      <c r="P281" s="6" t="e">
        <f ca="1">IF(LOOKUP(Beds!A314, Models!$A$4:$A$105, Models!$B$4:$B$105) = "QUEBEC 2", " ", IF(LOOKUP(Beds!A314, Models!$A$4:$A$105, Models!$B$4:$B$105) = "QUEBEC", " ", IF(Beds!B314 = 0, 0, YEAR(NOW())-IF(VALUE(LEFT(Beds!B314,2))&gt;80,CONCATENATE(19,LEFT(Beds!B314,2)),CONCATENATE(20,LEFT(Beds!B314,2))))))</f>
        <v>#N/A</v>
      </c>
      <c r="S281" s="7" t="str">
        <f>LEFT(Beds!A312,4)</f>
        <v/>
      </c>
      <c r="T281" t="str">
        <f>IF(S281 = "", " ", LOOKUP(S281,Models!$A$4:$A$99,Models!$B$4:$B$99))</f>
        <v xml:space="preserve"> </v>
      </c>
      <c r="U281" t="str">
        <f>Beds!C312</f>
        <v/>
      </c>
      <c r="W281">
        <f t="shared" si="4"/>
        <v>0</v>
      </c>
      <c r="X281" s="14">
        <f>IF($T281=Models!$E$6,IF($U281&lt;1,LOOKUP($A$3,Models!$D$7:$D$9,Models!$F$7:$F$9),IF(AND($U281&gt;=1,$U281&lt;=3),LOOKUP($A$3,Models!$D$7:$D$9,Models!$G$7:$G$9),IF(AND($U281&gt;=4,$U281&lt;=6),LOOKUP($A$3,Models!$D$7:$D$9,Models!$H$7:$H$9), IF(AND($U281&gt;=7,$U281&lt;=10),LOOKUP($A$3,Models!$D$7:$D$9,Models!$I$7:$I$9), IF($U281 &gt; 10,LOOKUP($A$3,Models!$D$7:$D$9,Models!$J$7:$J$9), 0))))), 0)</f>
        <v>0</v>
      </c>
      <c r="Y281" s="14">
        <f>IF($T281=Models!$E$11,IF($U281&lt;1,LOOKUP($A$3,Models!$D$7:$D$9,Models!$F$12:$F$14),IF(AND($U281&gt;=1,$U281&lt;=3),LOOKUP($A$3,Models!$D$7:$D$9,Models!$G$12:$G$14),IF(AND($U281&gt;=4,$U281&lt;=6),LOOKUP($A$3,Models!$D$7:$D$9,Models!$H$12:$H$14), IF(AND($U281&gt;=7,$U281&lt;=10),LOOKUP($A$3,Models!$D$7:$D$9,Models!$I$12:$I$14), IF($U281 &gt; 10,LOOKUP($A$3,Models!$D$7:$D$9,Models!$J$12:$J$14), 0))))), 0)</f>
        <v>0</v>
      </c>
      <c r="Z281" s="14">
        <f>IF($T281=Models!$E$16,IF($U281&lt;1,LOOKUP($A$3,Models!$D$7:$D$9,Models!$F$17:$F$19),IF(AND($U281&gt;=1,$U281&lt;=3),LOOKUP($A$3,Models!$D$7:$D$9,Models!$G$17:$G$19),IF(AND($U281&gt;=4,$U281&lt;=6),LOOKUP($A$3,Models!$D$7:$D$9,Models!$H$17:$H$19), IF(AND($U281&gt;=7,$U281&lt;=10),LOOKUP($A$3,Models!$D$7:$D$9,Models!$I$17:$I$19), IF($U281 &gt; 10,LOOKUP($A$3,Models!$D$7:$D$9,Models!$J$17:$J$19), 0))))), 0)</f>
        <v>0</v>
      </c>
      <c r="AA281" s="14">
        <f>IF($T281=Models!$E$21,IF($U281&lt;1,LOOKUP($A$3,Models!$D$7:$D$9,Models!$F$22:$F$24),IF(AND($U281&gt;=1,$U281&lt;=3),LOOKUP($A$3,Models!$D$7:$D$9,Models!$G$22:$G$24),IF(AND($U281&gt;=4,$U281&lt;=6),LOOKUP($A$3,Models!$D$7:$D$9,Models!$H$22:$H$24), IF(AND($U281&gt;=7,$U281&lt;=10),LOOKUP($A$3,Models!$D$7:$D$9,Models!$I$22:$I$24), IF($U281 &gt; 10,LOOKUP($A$3,Models!$D$7:$D$9,Models!$J$22:$J$24), 0))))), 0)</f>
        <v>0</v>
      </c>
      <c r="AB281" s="14">
        <f>IF($T281=Models!$E$26,IF($U281&lt;1,LOOKUP($A$3,Models!$D$7:$D$9,Models!$F$27:$F$29),IF(AND($U281&gt;=1,$U281&lt;=3),LOOKUP($A$3,Models!$D$7:$D$9,Models!$G$27:$G$29),IF(AND($U281&gt;=4,$U281&lt;=6),LOOKUP($A$3,Models!$D$7:$D$9,Models!$H$27:$H$29), IF(AND($U281&gt;=7,$U281&lt;=10),LOOKUP($A$3,Models!$D$7:$D$9,Models!$I$27:$I$29), IF($U281 &gt; 10,LOOKUP($A$3,Models!$D$7:$D$9,Models!$J$27:$J$29), 0))))), 0)</f>
        <v>0</v>
      </c>
      <c r="AC281" s="14">
        <f>IF($T281=Models!$E$31,IF($U281&lt;1,LOOKUP($A$3,Models!$D$7:$D$9,Models!$F$32:$F$34),IF(AND($U281&gt;=1,$U281&lt;=3),LOOKUP($A$3,Models!$D$7:$D$9,Models!$G$32:$G$34),IF(AND($U281&gt;=4,$U281&lt;=6),LOOKUP($A$3,Models!$D$7:$D$9,Models!$H$32:$H$34), IF(AND($U281&gt;=7,$U281&lt;=10),LOOKUP($A$3,Models!$D$7:$D$9,Models!$I$32:$I$34), IF($U281 &gt; 10,LOOKUP($A$3,Models!$D$7:$D$9,Models!$J$32:$J$34), 0))))), 0)</f>
        <v>0</v>
      </c>
      <c r="AD281" s="14">
        <f>IF($T281=Models!$E$39,IF($U281&lt;1,LOOKUP($A$3,Models!$D$7:$D$9,Models!$F$40:$F$42),IF(AND($U281&gt;=1,$U281&lt;=4),LOOKUP($A$3,Models!$D$7:$D$9,Models!$G$40:$G$42),IF(AND($U281&gt;=5,$U281&lt;=7),LOOKUP($A$3,Models!$D$7:$D$9,Models!$H$40:$H$42), IF($U281 &gt; 7,LOOKUP($A$3,Models!$D$7:$D$9,Models!$I$40:$I$42), 0)))), 0)</f>
        <v>0</v>
      </c>
      <c r="AE281" s="14">
        <f>IF($T281=Models!$E$44,IF($U281&lt;1,LOOKUP($A$3,Models!$D$7:$D$9,Models!$F$45:$F$47),IF(AND($U281&gt;=1,$U281&lt;=4),LOOKUP($A$3,Models!$D$7:$D$9,Models!$G$45:$G$47),IF(AND($U281&gt;=5,$U281&lt;=7),LOOKUP($A$3,Models!$D$7:$D$9,Models!$H$45:$H$47), IF($U281 &gt; 7,LOOKUP($A$3,Models!$D$7:$D$9,Models!$I$45:$I$47), 0)))), 0)</f>
        <v>0</v>
      </c>
      <c r="AF281" s="14">
        <f>IF($T281=Models!$E$49,IF($U281&lt;1,LOOKUP($A$3,Models!$D$7:$D$9,Models!$F$50:$F$52),IF(AND($U281&gt;=1,$U281&lt;=4),LOOKUP($A$3,Models!$D$7:$D$9,Models!$G$50:$G$52),IF(AND($U281&gt;=5,$U281&lt;=7),LOOKUP($A$3,Models!$D$7:$D$9,Models!$H$50:$H$52), IF($U281 &gt; 7,LOOKUP($A$3,Models!$D$7:$D$9,Models!$I$50:$I$52), 0)))), 0)</f>
        <v>0</v>
      </c>
      <c r="AG281" s="14">
        <f>IF($T281=Models!$E$54,IF($U281&lt;1,LOOKUP($A$3,Models!$D$7:$D$9,Models!$F$55:$F$57),IF(AND($U281&gt;=1,$U281&lt;=4),LOOKUP($A$3,Models!$D$7:$D$9,Models!$G$55:$G$57),IF(AND($U281&gt;=5,$U281&lt;=7),LOOKUP($A$3,Models!$D$7:$D$9,Models!$H$55:$H$57), IF($U281 &gt; 7,LOOKUP($A$3,Models!$D$7:$D$9,Models!$I$55:$I$57), 0)))), 0)</f>
        <v>0</v>
      </c>
      <c r="AH281" s="14">
        <f>IF($T281=Models!$E$59,IF($U281&lt;1,LOOKUP($A$3,Models!$D$7:$D$9,Models!$F$60:$F$62),IF(AND($U281&gt;=1,$U281&lt;=4),LOOKUP($A$3,Models!$D$7:$D$9,Models!$G$60:$G$62),IF(AND($U281&gt;=5,$U281&lt;=7),LOOKUP($A$3,Models!$D$7:$D$9,Models!$H$60:$H$62), IF($U281 &gt; 7,LOOKUP($A$3,Models!$D$7:$D$9,Models!$I$60:$I$62), 0)))), 0)</f>
        <v>0</v>
      </c>
    </row>
    <row r="282" spans="16:34">
      <c r="P282" s="6" t="e">
        <f ca="1">IF(LOOKUP(Beds!A315, Models!$A$4:$A$105, Models!$B$4:$B$105) = "QUEBEC 2", " ", IF(LOOKUP(Beds!A315, Models!$A$4:$A$105, Models!$B$4:$B$105) = "QUEBEC", " ", IF(Beds!B315 = 0, 0, YEAR(NOW())-IF(VALUE(LEFT(Beds!B315,2))&gt;80,CONCATENATE(19,LEFT(Beds!B315,2)),CONCATENATE(20,LEFT(Beds!B315,2))))))</f>
        <v>#N/A</v>
      </c>
      <c r="S282" s="7" t="str">
        <f>LEFT(Beds!A313,4)</f>
        <v/>
      </c>
      <c r="T282" t="str">
        <f>IF(S282 = "", " ", LOOKUP(S282,Models!$A$4:$A$99,Models!$B$4:$B$99))</f>
        <v xml:space="preserve"> </v>
      </c>
      <c r="U282" t="str">
        <f>Beds!C313</f>
        <v/>
      </c>
      <c r="W282">
        <f t="shared" si="4"/>
        <v>0</v>
      </c>
      <c r="X282" s="14">
        <f>IF($T282=Models!$E$6,IF($U282&lt;1,LOOKUP($A$3,Models!$D$7:$D$9,Models!$F$7:$F$9),IF(AND($U282&gt;=1,$U282&lt;=3),LOOKUP($A$3,Models!$D$7:$D$9,Models!$G$7:$G$9),IF(AND($U282&gt;=4,$U282&lt;=6),LOOKUP($A$3,Models!$D$7:$D$9,Models!$H$7:$H$9), IF(AND($U282&gt;=7,$U282&lt;=10),LOOKUP($A$3,Models!$D$7:$D$9,Models!$I$7:$I$9), IF($U282 &gt; 10,LOOKUP($A$3,Models!$D$7:$D$9,Models!$J$7:$J$9), 0))))), 0)</f>
        <v>0</v>
      </c>
      <c r="Y282" s="14">
        <f>IF($T282=Models!$E$11,IF($U282&lt;1,LOOKUP($A$3,Models!$D$7:$D$9,Models!$F$12:$F$14),IF(AND($U282&gt;=1,$U282&lt;=3),LOOKUP($A$3,Models!$D$7:$D$9,Models!$G$12:$G$14),IF(AND($U282&gt;=4,$U282&lt;=6),LOOKUP($A$3,Models!$D$7:$D$9,Models!$H$12:$H$14), IF(AND($U282&gt;=7,$U282&lt;=10),LOOKUP($A$3,Models!$D$7:$D$9,Models!$I$12:$I$14), IF($U282 &gt; 10,LOOKUP($A$3,Models!$D$7:$D$9,Models!$J$12:$J$14), 0))))), 0)</f>
        <v>0</v>
      </c>
      <c r="Z282" s="14">
        <f>IF($T282=Models!$E$16,IF($U282&lt;1,LOOKUP($A$3,Models!$D$7:$D$9,Models!$F$17:$F$19),IF(AND($U282&gt;=1,$U282&lt;=3),LOOKUP($A$3,Models!$D$7:$D$9,Models!$G$17:$G$19),IF(AND($U282&gt;=4,$U282&lt;=6),LOOKUP($A$3,Models!$D$7:$D$9,Models!$H$17:$H$19), IF(AND($U282&gt;=7,$U282&lt;=10),LOOKUP($A$3,Models!$D$7:$D$9,Models!$I$17:$I$19), IF($U282 &gt; 10,LOOKUP($A$3,Models!$D$7:$D$9,Models!$J$17:$J$19), 0))))), 0)</f>
        <v>0</v>
      </c>
      <c r="AA282" s="14">
        <f>IF($T282=Models!$E$21,IF($U282&lt;1,LOOKUP($A$3,Models!$D$7:$D$9,Models!$F$22:$F$24),IF(AND($U282&gt;=1,$U282&lt;=3),LOOKUP($A$3,Models!$D$7:$D$9,Models!$G$22:$G$24),IF(AND($U282&gt;=4,$U282&lt;=6),LOOKUP($A$3,Models!$D$7:$D$9,Models!$H$22:$H$24), IF(AND($U282&gt;=7,$U282&lt;=10),LOOKUP($A$3,Models!$D$7:$D$9,Models!$I$22:$I$24), IF($U282 &gt; 10,LOOKUP($A$3,Models!$D$7:$D$9,Models!$J$22:$J$24), 0))))), 0)</f>
        <v>0</v>
      </c>
      <c r="AB282" s="14">
        <f>IF($T282=Models!$E$26,IF($U282&lt;1,LOOKUP($A$3,Models!$D$7:$D$9,Models!$F$27:$F$29),IF(AND($U282&gt;=1,$U282&lt;=3),LOOKUP($A$3,Models!$D$7:$D$9,Models!$G$27:$G$29),IF(AND($U282&gt;=4,$U282&lt;=6),LOOKUP($A$3,Models!$D$7:$D$9,Models!$H$27:$H$29), IF(AND($U282&gt;=7,$U282&lt;=10),LOOKUP($A$3,Models!$D$7:$D$9,Models!$I$27:$I$29), IF($U282 &gt; 10,LOOKUP($A$3,Models!$D$7:$D$9,Models!$J$27:$J$29), 0))))), 0)</f>
        <v>0</v>
      </c>
      <c r="AC282" s="14">
        <f>IF($T282=Models!$E$31,IF($U282&lt;1,LOOKUP($A$3,Models!$D$7:$D$9,Models!$F$32:$F$34),IF(AND($U282&gt;=1,$U282&lt;=3),LOOKUP($A$3,Models!$D$7:$D$9,Models!$G$32:$G$34),IF(AND($U282&gt;=4,$U282&lt;=6),LOOKUP($A$3,Models!$D$7:$D$9,Models!$H$32:$H$34), IF(AND($U282&gt;=7,$U282&lt;=10),LOOKUP($A$3,Models!$D$7:$D$9,Models!$I$32:$I$34), IF($U282 &gt; 10,LOOKUP($A$3,Models!$D$7:$D$9,Models!$J$32:$J$34), 0))))), 0)</f>
        <v>0</v>
      </c>
      <c r="AD282" s="14">
        <f>IF($T282=Models!$E$39,IF($U282&lt;1,LOOKUP($A$3,Models!$D$7:$D$9,Models!$F$40:$F$42),IF(AND($U282&gt;=1,$U282&lt;=4),LOOKUP($A$3,Models!$D$7:$D$9,Models!$G$40:$G$42),IF(AND($U282&gt;=5,$U282&lt;=7),LOOKUP($A$3,Models!$D$7:$D$9,Models!$H$40:$H$42), IF($U282 &gt; 7,LOOKUP($A$3,Models!$D$7:$D$9,Models!$I$40:$I$42), 0)))), 0)</f>
        <v>0</v>
      </c>
      <c r="AE282" s="14">
        <f>IF($T282=Models!$E$44,IF($U282&lt;1,LOOKUP($A$3,Models!$D$7:$D$9,Models!$F$45:$F$47),IF(AND($U282&gt;=1,$U282&lt;=4),LOOKUP($A$3,Models!$D$7:$D$9,Models!$G$45:$G$47),IF(AND($U282&gt;=5,$U282&lt;=7),LOOKUP($A$3,Models!$D$7:$D$9,Models!$H$45:$H$47), IF($U282 &gt; 7,LOOKUP($A$3,Models!$D$7:$D$9,Models!$I$45:$I$47), 0)))), 0)</f>
        <v>0</v>
      </c>
      <c r="AF282" s="14">
        <f>IF($T282=Models!$E$49,IF($U282&lt;1,LOOKUP($A$3,Models!$D$7:$D$9,Models!$F$50:$F$52),IF(AND($U282&gt;=1,$U282&lt;=4),LOOKUP($A$3,Models!$D$7:$D$9,Models!$G$50:$G$52),IF(AND($U282&gt;=5,$U282&lt;=7),LOOKUP($A$3,Models!$D$7:$D$9,Models!$H$50:$H$52), IF($U282 &gt; 7,LOOKUP($A$3,Models!$D$7:$D$9,Models!$I$50:$I$52), 0)))), 0)</f>
        <v>0</v>
      </c>
      <c r="AG282" s="14">
        <f>IF($T282=Models!$E$54,IF($U282&lt;1,LOOKUP($A$3,Models!$D$7:$D$9,Models!$F$55:$F$57),IF(AND($U282&gt;=1,$U282&lt;=4),LOOKUP($A$3,Models!$D$7:$D$9,Models!$G$55:$G$57),IF(AND($U282&gt;=5,$U282&lt;=7),LOOKUP($A$3,Models!$D$7:$D$9,Models!$H$55:$H$57), IF($U282 &gt; 7,LOOKUP($A$3,Models!$D$7:$D$9,Models!$I$55:$I$57), 0)))), 0)</f>
        <v>0</v>
      </c>
      <c r="AH282" s="14">
        <f>IF($T282=Models!$E$59,IF($U282&lt;1,LOOKUP($A$3,Models!$D$7:$D$9,Models!$F$60:$F$62),IF(AND($U282&gt;=1,$U282&lt;=4),LOOKUP($A$3,Models!$D$7:$D$9,Models!$G$60:$G$62),IF(AND($U282&gt;=5,$U282&lt;=7),LOOKUP($A$3,Models!$D$7:$D$9,Models!$H$60:$H$62), IF($U282 &gt; 7,LOOKUP($A$3,Models!$D$7:$D$9,Models!$I$60:$I$62), 0)))), 0)</f>
        <v>0</v>
      </c>
    </row>
    <row r="283" spans="16:34">
      <c r="P283" s="6" t="e">
        <f ca="1">IF(LOOKUP(Beds!A316, Models!$A$4:$A$105, Models!$B$4:$B$105) = "QUEBEC 2", " ", IF(LOOKUP(Beds!A316, Models!$A$4:$A$105, Models!$B$4:$B$105) = "QUEBEC", " ", IF(Beds!B316 = 0, 0, YEAR(NOW())-IF(VALUE(LEFT(Beds!B316,2))&gt;80,CONCATENATE(19,LEFT(Beds!B316,2)),CONCATENATE(20,LEFT(Beds!B316,2))))))</f>
        <v>#N/A</v>
      </c>
      <c r="S283" s="7" t="str">
        <f>LEFT(Beds!A314,4)</f>
        <v/>
      </c>
      <c r="T283" t="str">
        <f>IF(S283 = "", " ", LOOKUP(S283,Models!$A$4:$A$99,Models!$B$4:$B$99))</f>
        <v xml:space="preserve"> </v>
      </c>
      <c r="U283" t="str">
        <f>Beds!C314</f>
        <v/>
      </c>
      <c r="W283">
        <f t="shared" si="4"/>
        <v>0</v>
      </c>
      <c r="X283" s="14">
        <f>IF($T283=Models!$E$6,IF($U283&lt;1,LOOKUP($A$3,Models!$D$7:$D$9,Models!$F$7:$F$9),IF(AND($U283&gt;=1,$U283&lt;=3),LOOKUP($A$3,Models!$D$7:$D$9,Models!$G$7:$G$9),IF(AND($U283&gt;=4,$U283&lt;=6),LOOKUP($A$3,Models!$D$7:$D$9,Models!$H$7:$H$9), IF(AND($U283&gt;=7,$U283&lt;=10),LOOKUP($A$3,Models!$D$7:$D$9,Models!$I$7:$I$9), IF($U283 &gt; 10,LOOKUP($A$3,Models!$D$7:$D$9,Models!$J$7:$J$9), 0))))), 0)</f>
        <v>0</v>
      </c>
      <c r="Y283" s="14">
        <f>IF($T283=Models!$E$11,IF($U283&lt;1,LOOKUP($A$3,Models!$D$7:$D$9,Models!$F$12:$F$14),IF(AND($U283&gt;=1,$U283&lt;=3),LOOKUP($A$3,Models!$D$7:$D$9,Models!$G$12:$G$14),IF(AND($U283&gt;=4,$U283&lt;=6),LOOKUP($A$3,Models!$D$7:$D$9,Models!$H$12:$H$14), IF(AND($U283&gt;=7,$U283&lt;=10),LOOKUP($A$3,Models!$D$7:$D$9,Models!$I$12:$I$14), IF($U283 &gt; 10,LOOKUP($A$3,Models!$D$7:$D$9,Models!$J$12:$J$14), 0))))), 0)</f>
        <v>0</v>
      </c>
      <c r="Z283" s="14">
        <f>IF($T283=Models!$E$16,IF($U283&lt;1,LOOKUP($A$3,Models!$D$7:$D$9,Models!$F$17:$F$19),IF(AND($U283&gt;=1,$U283&lt;=3),LOOKUP($A$3,Models!$D$7:$D$9,Models!$G$17:$G$19),IF(AND($U283&gt;=4,$U283&lt;=6),LOOKUP($A$3,Models!$D$7:$D$9,Models!$H$17:$H$19), IF(AND($U283&gt;=7,$U283&lt;=10),LOOKUP($A$3,Models!$D$7:$D$9,Models!$I$17:$I$19), IF($U283 &gt; 10,LOOKUP($A$3,Models!$D$7:$D$9,Models!$J$17:$J$19), 0))))), 0)</f>
        <v>0</v>
      </c>
      <c r="AA283" s="14">
        <f>IF($T283=Models!$E$21,IF($U283&lt;1,LOOKUP($A$3,Models!$D$7:$D$9,Models!$F$22:$F$24),IF(AND($U283&gt;=1,$U283&lt;=3),LOOKUP($A$3,Models!$D$7:$D$9,Models!$G$22:$G$24),IF(AND($U283&gt;=4,$U283&lt;=6),LOOKUP($A$3,Models!$D$7:$D$9,Models!$H$22:$H$24), IF(AND($U283&gt;=7,$U283&lt;=10),LOOKUP($A$3,Models!$D$7:$D$9,Models!$I$22:$I$24), IF($U283 &gt; 10,LOOKUP($A$3,Models!$D$7:$D$9,Models!$J$22:$J$24), 0))))), 0)</f>
        <v>0</v>
      </c>
      <c r="AB283" s="14">
        <f>IF($T283=Models!$E$26,IF($U283&lt;1,LOOKUP($A$3,Models!$D$7:$D$9,Models!$F$27:$F$29),IF(AND($U283&gt;=1,$U283&lt;=3),LOOKUP($A$3,Models!$D$7:$D$9,Models!$G$27:$G$29),IF(AND($U283&gt;=4,$U283&lt;=6),LOOKUP($A$3,Models!$D$7:$D$9,Models!$H$27:$H$29), IF(AND($U283&gt;=7,$U283&lt;=10),LOOKUP($A$3,Models!$D$7:$D$9,Models!$I$27:$I$29), IF($U283 &gt; 10,LOOKUP($A$3,Models!$D$7:$D$9,Models!$J$27:$J$29), 0))))), 0)</f>
        <v>0</v>
      </c>
      <c r="AC283" s="14">
        <f>IF($T283=Models!$E$31,IF($U283&lt;1,LOOKUP($A$3,Models!$D$7:$D$9,Models!$F$32:$F$34),IF(AND($U283&gt;=1,$U283&lt;=3),LOOKUP($A$3,Models!$D$7:$D$9,Models!$G$32:$G$34),IF(AND($U283&gt;=4,$U283&lt;=6),LOOKUP($A$3,Models!$D$7:$D$9,Models!$H$32:$H$34), IF(AND($U283&gt;=7,$U283&lt;=10),LOOKUP($A$3,Models!$D$7:$D$9,Models!$I$32:$I$34), IF($U283 &gt; 10,LOOKUP($A$3,Models!$D$7:$D$9,Models!$J$32:$J$34), 0))))), 0)</f>
        <v>0</v>
      </c>
      <c r="AD283" s="14">
        <f>IF($T283=Models!$E$39,IF($U283&lt;1,LOOKUP($A$3,Models!$D$7:$D$9,Models!$F$40:$F$42),IF(AND($U283&gt;=1,$U283&lt;=4),LOOKUP($A$3,Models!$D$7:$D$9,Models!$G$40:$G$42),IF(AND($U283&gt;=5,$U283&lt;=7),LOOKUP($A$3,Models!$D$7:$D$9,Models!$H$40:$H$42), IF($U283 &gt; 7,LOOKUP($A$3,Models!$D$7:$D$9,Models!$I$40:$I$42), 0)))), 0)</f>
        <v>0</v>
      </c>
      <c r="AE283" s="14">
        <f>IF($T283=Models!$E$44,IF($U283&lt;1,LOOKUP($A$3,Models!$D$7:$D$9,Models!$F$45:$F$47),IF(AND($U283&gt;=1,$U283&lt;=4),LOOKUP($A$3,Models!$D$7:$D$9,Models!$G$45:$G$47),IF(AND($U283&gt;=5,$U283&lt;=7),LOOKUP($A$3,Models!$D$7:$D$9,Models!$H$45:$H$47), IF($U283 &gt; 7,LOOKUP($A$3,Models!$D$7:$D$9,Models!$I$45:$I$47), 0)))), 0)</f>
        <v>0</v>
      </c>
      <c r="AF283" s="14">
        <f>IF($T283=Models!$E$49,IF($U283&lt;1,LOOKUP($A$3,Models!$D$7:$D$9,Models!$F$50:$F$52),IF(AND($U283&gt;=1,$U283&lt;=4),LOOKUP($A$3,Models!$D$7:$D$9,Models!$G$50:$G$52),IF(AND($U283&gt;=5,$U283&lt;=7),LOOKUP($A$3,Models!$D$7:$D$9,Models!$H$50:$H$52), IF($U283 &gt; 7,LOOKUP($A$3,Models!$D$7:$D$9,Models!$I$50:$I$52), 0)))), 0)</f>
        <v>0</v>
      </c>
      <c r="AG283" s="14">
        <f>IF($T283=Models!$E$54,IF($U283&lt;1,LOOKUP($A$3,Models!$D$7:$D$9,Models!$F$55:$F$57),IF(AND($U283&gt;=1,$U283&lt;=4),LOOKUP($A$3,Models!$D$7:$D$9,Models!$G$55:$G$57),IF(AND($U283&gt;=5,$U283&lt;=7),LOOKUP($A$3,Models!$D$7:$D$9,Models!$H$55:$H$57), IF($U283 &gt; 7,LOOKUP($A$3,Models!$D$7:$D$9,Models!$I$55:$I$57), 0)))), 0)</f>
        <v>0</v>
      </c>
      <c r="AH283" s="14">
        <f>IF($T283=Models!$E$59,IF($U283&lt;1,LOOKUP($A$3,Models!$D$7:$D$9,Models!$F$60:$F$62),IF(AND($U283&gt;=1,$U283&lt;=4),LOOKUP($A$3,Models!$D$7:$D$9,Models!$G$60:$G$62),IF(AND($U283&gt;=5,$U283&lt;=7),LOOKUP($A$3,Models!$D$7:$D$9,Models!$H$60:$H$62), IF($U283 &gt; 7,LOOKUP($A$3,Models!$D$7:$D$9,Models!$I$60:$I$62), 0)))), 0)</f>
        <v>0</v>
      </c>
    </row>
    <row r="284" spans="16:34">
      <c r="P284" s="6" t="e">
        <f ca="1">IF(LOOKUP(Beds!A317, Models!$A$4:$A$105, Models!$B$4:$B$105) = "QUEBEC 2", " ", IF(LOOKUP(Beds!A317, Models!$A$4:$A$105, Models!$B$4:$B$105) = "QUEBEC", " ", IF(Beds!B317 = 0, 0, YEAR(NOW())-IF(VALUE(LEFT(Beds!B317,2))&gt;80,CONCATENATE(19,LEFT(Beds!B317,2)),CONCATENATE(20,LEFT(Beds!B317,2))))))</f>
        <v>#N/A</v>
      </c>
      <c r="S284" s="7" t="str">
        <f>LEFT(Beds!A315,4)</f>
        <v/>
      </c>
      <c r="T284" t="str">
        <f>IF(S284 = "", " ", LOOKUP(S284,Models!$A$4:$A$99,Models!$B$4:$B$99))</f>
        <v xml:space="preserve"> </v>
      </c>
      <c r="U284" t="str">
        <f>Beds!C315</f>
        <v/>
      </c>
      <c r="W284">
        <f t="shared" si="4"/>
        <v>0</v>
      </c>
      <c r="X284" s="14">
        <f>IF($T284=Models!$E$6,IF($U284&lt;1,LOOKUP($A$3,Models!$D$7:$D$9,Models!$F$7:$F$9),IF(AND($U284&gt;=1,$U284&lt;=3),LOOKUP($A$3,Models!$D$7:$D$9,Models!$G$7:$G$9),IF(AND($U284&gt;=4,$U284&lt;=6),LOOKUP($A$3,Models!$D$7:$D$9,Models!$H$7:$H$9), IF(AND($U284&gt;=7,$U284&lt;=10),LOOKUP($A$3,Models!$D$7:$D$9,Models!$I$7:$I$9), IF($U284 &gt; 10,LOOKUP($A$3,Models!$D$7:$D$9,Models!$J$7:$J$9), 0))))), 0)</f>
        <v>0</v>
      </c>
      <c r="Y284" s="14">
        <f>IF($T284=Models!$E$11,IF($U284&lt;1,LOOKUP($A$3,Models!$D$7:$D$9,Models!$F$12:$F$14),IF(AND($U284&gt;=1,$U284&lt;=3),LOOKUP($A$3,Models!$D$7:$D$9,Models!$G$12:$G$14),IF(AND($U284&gt;=4,$U284&lt;=6),LOOKUP($A$3,Models!$D$7:$D$9,Models!$H$12:$H$14), IF(AND($U284&gt;=7,$U284&lt;=10),LOOKUP($A$3,Models!$D$7:$D$9,Models!$I$12:$I$14), IF($U284 &gt; 10,LOOKUP($A$3,Models!$D$7:$D$9,Models!$J$12:$J$14), 0))))), 0)</f>
        <v>0</v>
      </c>
      <c r="Z284" s="14">
        <f>IF($T284=Models!$E$16,IF($U284&lt;1,LOOKUP($A$3,Models!$D$7:$D$9,Models!$F$17:$F$19),IF(AND($U284&gt;=1,$U284&lt;=3),LOOKUP($A$3,Models!$D$7:$D$9,Models!$G$17:$G$19),IF(AND($U284&gt;=4,$U284&lt;=6),LOOKUP($A$3,Models!$D$7:$D$9,Models!$H$17:$H$19), IF(AND($U284&gt;=7,$U284&lt;=10),LOOKUP($A$3,Models!$D$7:$D$9,Models!$I$17:$I$19), IF($U284 &gt; 10,LOOKUP($A$3,Models!$D$7:$D$9,Models!$J$17:$J$19), 0))))), 0)</f>
        <v>0</v>
      </c>
      <c r="AA284" s="14">
        <f>IF($T284=Models!$E$21,IF($U284&lt;1,LOOKUP($A$3,Models!$D$7:$D$9,Models!$F$22:$F$24),IF(AND($U284&gt;=1,$U284&lt;=3),LOOKUP($A$3,Models!$D$7:$D$9,Models!$G$22:$G$24),IF(AND($U284&gt;=4,$U284&lt;=6),LOOKUP($A$3,Models!$D$7:$D$9,Models!$H$22:$H$24), IF(AND($U284&gt;=7,$U284&lt;=10),LOOKUP($A$3,Models!$D$7:$D$9,Models!$I$22:$I$24), IF($U284 &gt; 10,LOOKUP($A$3,Models!$D$7:$D$9,Models!$J$22:$J$24), 0))))), 0)</f>
        <v>0</v>
      </c>
      <c r="AB284" s="14">
        <f>IF($T284=Models!$E$26,IF($U284&lt;1,LOOKUP($A$3,Models!$D$7:$D$9,Models!$F$27:$F$29),IF(AND($U284&gt;=1,$U284&lt;=3),LOOKUP($A$3,Models!$D$7:$D$9,Models!$G$27:$G$29),IF(AND($U284&gt;=4,$U284&lt;=6),LOOKUP($A$3,Models!$D$7:$D$9,Models!$H$27:$H$29), IF(AND($U284&gt;=7,$U284&lt;=10),LOOKUP($A$3,Models!$D$7:$D$9,Models!$I$27:$I$29), IF($U284 &gt; 10,LOOKUP($A$3,Models!$D$7:$D$9,Models!$J$27:$J$29), 0))))), 0)</f>
        <v>0</v>
      </c>
      <c r="AC284" s="14">
        <f>IF($T284=Models!$E$31,IF($U284&lt;1,LOOKUP($A$3,Models!$D$7:$D$9,Models!$F$32:$F$34),IF(AND($U284&gt;=1,$U284&lt;=3),LOOKUP($A$3,Models!$D$7:$D$9,Models!$G$32:$G$34),IF(AND($U284&gt;=4,$U284&lt;=6),LOOKUP($A$3,Models!$D$7:$D$9,Models!$H$32:$H$34), IF(AND($U284&gt;=7,$U284&lt;=10),LOOKUP($A$3,Models!$D$7:$D$9,Models!$I$32:$I$34), IF($U284 &gt; 10,LOOKUP($A$3,Models!$D$7:$D$9,Models!$J$32:$J$34), 0))))), 0)</f>
        <v>0</v>
      </c>
      <c r="AD284" s="14">
        <f>IF($T284=Models!$E$39,IF($U284&lt;1,LOOKUP($A$3,Models!$D$7:$D$9,Models!$F$40:$F$42),IF(AND($U284&gt;=1,$U284&lt;=4),LOOKUP($A$3,Models!$D$7:$D$9,Models!$G$40:$G$42),IF(AND($U284&gt;=5,$U284&lt;=7),LOOKUP($A$3,Models!$D$7:$D$9,Models!$H$40:$H$42), IF($U284 &gt; 7,LOOKUP($A$3,Models!$D$7:$D$9,Models!$I$40:$I$42), 0)))), 0)</f>
        <v>0</v>
      </c>
      <c r="AE284" s="14">
        <f>IF($T284=Models!$E$44,IF($U284&lt;1,LOOKUP($A$3,Models!$D$7:$D$9,Models!$F$45:$F$47),IF(AND($U284&gt;=1,$U284&lt;=4),LOOKUP($A$3,Models!$D$7:$D$9,Models!$G$45:$G$47),IF(AND($U284&gt;=5,$U284&lt;=7),LOOKUP($A$3,Models!$D$7:$D$9,Models!$H$45:$H$47), IF($U284 &gt; 7,LOOKUP($A$3,Models!$D$7:$D$9,Models!$I$45:$I$47), 0)))), 0)</f>
        <v>0</v>
      </c>
      <c r="AF284" s="14">
        <f>IF($T284=Models!$E$49,IF($U284&lt;1,LOOKUP($A$3,Models!$D$7:$D$9,Models!$F$50:$F$52),IF(AND($U284&gt;=1,$U284&lt;=4),LOOKUP($A$3,Models!$D$7:$D$9,Models!$G$50:$G$52),IF(AND($U284&gt;=5,$U284&lt;=7),LOOKUP($A$3,Models!$D$7:$D$9,Models!$H$50:$H$52), IF($U284 &gt; 7,LOOKUP($A$3,Models!$D$7:$D$9,Models!$I$50:$I$52), 0)))), 0)</f>
        <v>0</v>
      </c>
      <c r="AG284" s="14">
        <f>IF($T284=Models!$E$54,IF($U284&lt;1,LOOKUP($A$3,Models!$D$7:$D$9,Models!$F$55:$F$57),IF(AND($U284&gt;=1,$U284&lt;=4),LOOKUP($A$3,Models!$D$7:$D$9,Models!$G$55:$G$57),IF(AND($U284&gt;=5,$U284&lt;=7),LOOKUP($A$3,Models!$D$7:$D$9,Models!$H$55:$H$57), IF($U284 &gt; 7,LOOKUP($A$3,Models!$D$7:$D$9,Models!$I$55:$I$57), 0)))), 0)</f>
        <v>0</v>
      </c>
      <c r="AH284" s="14">
        <f>IF($T284=Models!$E$59,IF($U284&lt;1,LOOKUP($A$3,Models!$D$7:$D$9,Models!$F$60:$F$62),IF(AND($U284&gt;=1,$U284&lt;=4),LOOKUP($A$3,Models!$D$7:$D$9,Models!$G$60:$G$62),IF(AND($U284&gt;=5,$U284&lt;=7),LOOKUP($A$3,Models!$D$7:$D$9,Models!$H$60:$H$62), IF($U284 &gt; 7,LOOKUP($A$3,Models!$D$7:$D$9,Models!$I$60:$I$62), 0)))), 0)</f>
        <v>0</v>
      </c>
    </row>
    <row r="285" spans="16:34">
      <c r="P285" s="6" t="e">
        <f ca="1">IF(LOOKUP(Beds!A318, Models!$A$4:$A$105, Models!$B$4:$B$105) = "QUEBEC 2", " ", IF(LOOKUP(Beds!A318, Models!$A$4:$A$105, Models!$B$4:$B$105) = "QUEBEC", " ", IF(Beds!B318 = 0, 0, YEAR(NOW())-IF(VALUE(LEFT(Beds!B318,2))&gt;80,CONCATENATE(19,LEFT(Beds!B318,2)),CONCATENATE(20,LEFT(Beds!B318,2))))))</f>
        <v>#N/A</v>
      </c>
      <c r="S285" s="7" t="str">
        <f>LEFT(Beds!A316,4)</f>
        <v/>
      </c>
      <c r="T285" t="str">
        <f>IF(S285 = "", " ", LOOKUP(S285,Models!$A$4:$A$99,Models!$B$4:$B$99))</f>
        <v xml:space="preserve"> </v>
      </c>
      <c r="U285" t="str">
        <f>Beds!C316</f>
        <v/>
      </c>
      <c r="W285">
        <f t="shared" si="4"/>
        <v>0</v>
      </c>
      <c r="X285" s="14">
        <f>IF($T285=Models!$E$6,IF($U285&lt;1,LOOKUP($A$3,Models!$D$7:$D$9,Models!$F$7:$F$9),IF(AND($U285&gt;=1,$U285&lt;=3),LOOKUP($A$3,Models!$D$7:$D$9,Models!$G$7:$G$9),IF(AND($U285&gt;=4,$U285&lt;=6),LOOKUP($A$3,Models!$D$7:$D$9,Models!$H$7:$H$9), IF(AND($U285&gt;=7,$U285&lt;=10),LOOKUP($A$3,Models!$D$7:$D$9,Models!$I$7:$I$9), IF($U285 &gt; 10,LOOKUP($A$3,Models!$D$7:$D$9,Models!$J$7:$J$9), 0))))), 0)</f>
        <v>0</v>
      </c>
      <c r="Y285" s="14">
        <f>IF($T285=Models!$E$11,IF($U285&lt;1,LOOKUP($A$3,Models!$D$7:$D$9,Models!$F$12:$F$14),IF(AND($U285&gt;=1,$U285&lt;=3),LOOKUP($A$3,Models!$D$7:$D$9,Models!$G$12:$G$14),IF(AND($U285&gt;=4,$U285&lt;=6),LOOKUP($A$3,Models!$D$7:$D$9,Models!$H$12:$H$14), IF(AND($U285&gt;=7,$U285&lt;=10),LOOKUP($A$3,Models!$D$7:$D$9,Models!$I$12:$I$14), IF($U285 &gt; 10,LOOKUP($A$3,Models!$D$7:$D$9,Models!$J$12:$J$14), 0))))), 0)</f>
        <v>0</v>
      </c>
      <c r="Z285" s="14">
        <f>IF($T285=Models!$E$16,IF($U285&lt;1,LOOKUP($A$3,Models!$D$7:$D$9,Models!$F$17:$F$19),IF(AND($U285&gt;=1,$U285&lt;=3),LOOKUP($A$3,Models!$D$7:$D$9,Models!$G$17:$G$19),IF(AND($U285&gt;=4,$U285&lt;=6),LOOKUP($A$3,Models!$D$7:$D$9,Models!$H$17:$H$19), IF(AND($U285&gt;=7,$U285&lt;=10),LOOKUP($A$3,Models!$D$7:$D$9,Models!$I$17:$I$19), IF($U285 &gt; 10,LOOKUP($A$3,Models!$D$7:$D$9,Models!$J$17:$J$19), 0))))), 0)</f>
        <v>0</v>
      </c>
      <c r="AA285" s="14">
        <f>IF($T285=Models!$E$21,IF($U285&lt;1,LOOKUP($A$3,Models!$D$7:$D$9,Models!$F$22:$F$24),IF(AND($U285&gt;=1,$U285&lt;=3),LOOKUP($A$3,Models!$D$7:$D$9,Models!$G$22:$G$24),IF(AND($U285&gt;=4,$U285&lt;=6),LOOKUP($A$3,Models!$D$7:$D$9,Models!$H$22:$H$24), IF(AND($U285&gt;=7,$U285&lt;=10),LOOKUP($A$3,Models!$D$7:$D$9,Models!$I$22:$I$24), IF($U285 &gt; 10,LOOKUP($A$3,Models!$D$7:$D$9,Models!$J$22:$J$24), 0))))), 0)</f>
        <v>0</v>
      </c>
      <c r="AB285" s="14">
        <f>IF($T285=Models!$E$26,IF($U285&lt;1,LOOKUP($A$3,Models!$D$7:$D$9,Models!$F$27:$F$29),IF(AND($U285&gt;=1,$U285&lt;=3),LOOKUP($A$3,Models!$D$7:$D$9,Models!$G$27:$G$29),IF(AND($U285&gt;=4,$U285&lt;=6),LOOKUP($A$3,Models!$D$7:$D$9,Models!$H$27:$H$29), IF(AND($U285&gt;=7,$U285&lt;=10),LOOKUP($A$3,Models!$D$7:$D$9,Models!$I$27:$I$29), IF($U285 &gt; 10,LOOKUP($A$3,Models!$D$7:$D$9,Models!$J$27:$J$29), 0))))), 0)</f>
        <v>0</v>
      </c>
      <c r="AC285" s="14">
        <f>IF($T285=Models!$E$31,IF($U285&lt;1,LOOKUP($A$3,Models!$D$7:$D$9,Models!$F$32:$F$34),IF(AND($U285&gt;=1,$U285&lt;=3),LOOKUP($A$3,Models!$D$7:$D$9,Models!$G$32:$G$34),IF(AND($U285&gt;=4,$U285&lt;=6),LOOKUP($A$3,Models!$D$7:$D$9,Models!$H$32:$H$34), IF(AND($U285&gt;=7,$U285&lt;=10),LOOKUP($A$3,Models!$D$7:$D$9,Models!$I$32:$I$34), IF($U285 &gt; 10,LOOKUP($A$3,Models!$D$7:$D$9,Models!$J$32:$J$34), 0))))), 0)</f>
        <v>0</v>
      </c>
      <c r="AD285" s="14">
        <f>IF($T285=Models!$E$39,IF($U285&lt;1,LOOKUP($A$3,Models!$D$7:$D$9,Models!$F$40:$F$42),IF(AND($U285&gt;=1,$U285&lt;=4),LOOKUP($A$3,Models!$D$7:$D$9,Models!$G$40:$G$42),IF(AND($U285&gt;=5,$U285&lt;=7),LOOKUP($A$3,Models!$D$7:$D$9,Models!$H$40:$H$42), IF($U285 &gt; 7,LOOKUP($A$3,Models!$D$7:$D$9,Models!$I$40:$I$42), 0)))), 0)</f>
        <v>0</v>
      </c>
      <c r="AE285" s="14">
        <f>IF($T285=Models!$E$44,IF($U285&lt;1,LOOKUP($A$3,Models!$D$7:$D$9,Models!$F$45:$F$47),IF(AND($U285&gt;=1,$U285&lt;=4),LOOKUP($A$3,Models!$D$7:$D$9,Models!$G$45:$G$47),IF(AND($U285&gt;=5,$U285&lt;=7),LOOKUP($A$3,Models!$D$7:$D$9,Models!$H$45:$H$47), IF($U285 &gt; 7,LOOKUP($A$3,Models!$D$7:$D$9,Models!$I$45:$I$47), 0)))), 0)</f>
        <v>0</v>
      </c>
      <c r="AF285" s="14">
        <f>IF($T285=Models!$E$49,IF($U285&lt;1,LOOKUP($A$3,Models!$D$7:$D$9,Models!$F$50:$F$52),IF(AND($U285&gt;=1,$U285&lt;=4),LOOKUP($A$3,Models!$D$7:$D$9,Models!$G$50:$G$52),IF(AND($U285&gt;=5,$U285&lt;=7),LOOKUP($A$3,Models!$D$7:$D$9,Models!$H$50:$H$52), IF($U285 &gt; 7,LOOKUP($A$3,Models!$D$7:$D$9,Models!$I$50:$I$52), 0)))), 0)</f>
        <v>0</v>
      </c>
      <c r="AG285" s="14">
        <f>IF($T285=Models!$E$54,IF($U285&lt;1,LOOKUP($A$3,Models!$D$7:$D$9,Models!$F$55:$F$57),IF(AND($U285&gt;=1,$U285&lt;=4),LOOKUP($A$3,Models!$D$7:$D$9,Models!$G$55:$G$57),IF(AND($U285&gt;=5,$U285&lt;=7),LOOKUP($A$3,Models!$D$7:$D$9,Models!$H$55:$H$57), IF($U285 &gt; 7,LOOKUP($A$3,Models!$D$7:$D$9,Models!$I$55:$I$57), 0)))), 0)</f>
        <v>0</v>
      </c>
      <c r="AH285" s="14">
        <f>IF($T285=Models!$E$59,IF($U285&lt;1,LOOKUP($A$3,Models!$D$7:$D$9,Models!$F$60:$F$62),IF(AND($U285&gt;=1,$U285&lt;=4),LOOKUP($A$3,Models!$D$7:$D$9,Models!$G$60:$G$62),IF(AND($U285&gt;=5,$U285&lt;=7),LOOKUP($A$3,Models!$D$7:$D$9,Models!$H$60:$H$62), IF($U285 &gt; 7,LOOKUP($A$3,Models!$D$7:$D$9,Models!$I$60:$I$62), 0)))), 0)</f>
        <v>0</v>
      </c>
    </row>
    <row r="286" spans="16:34">
      <c r="P286" s="6" t="e">
        <f ca="1">IF(LOOKUP(Beds!A319, Models!$A$4:$A$105, Models!$B$4:$B$105) = "QUEBEC 2", " ", IF(LOOKUP(Beds!A319, Models!$A$4:$A$105, Models!$B$4:$B$105) = "QUEBEC", " ", IF(Beds!B319 = 0, 0, YEAR(NOW())-IF(VALUE(LEFT(Beds!B319,2))&gt;80,CONCATENATE(19,LEFT(Beds!B319,2)),CONCATENATE(20,LEFT(Beds!B319,2))))))</f>
        <v>#N/A</v>
      </c>
      <c r="S286" s="7" t="str">
        <f>LEFT(Beds!A317,4)</f>
        <v/>
      </c>
      <c r="T286" t="str">
        <f>IF(S286 = "", " ", LOOKUP(S286,Models!$A$4:$A$99,Models!$B$4:$B$99))</f>
        <v xml:space="preserve"> </v>
      </c>
      <c r="U286" t="str">
        <f>Beds!C317</f>
        <v/>
      </c>
      <c r="W286">
        <f t="shared" si="4"/>
        <v>0</v>
      </c>
      <c r="X286" s="14">
        <f>IF($T286=Models!$E$6,IF($U286&lt;1,LOOKUP($A$3,Models!$D$7:$D$9,Models!$F$7:$F$9),IF(AND($U286&gt;=1,$U286&lt;=3),LOOKUP($A$3,Models!$D$7:$D$9,Models!$G$7:$G$9),IF(AND($U286&gt;=4,$U286&lt;=6),LOOKUP($A$3,Models!$D$7:$D$9,Models!$H$7:$H$9), IF(AND($U286&gt;=7,$U286&lt;=10),LOOKUP($A$3,Models!$D$7:$D$9,Models!$I$7:$I$9), IF($U286 &gt; 10,LOOKUP($A$3,Models!$D$7:$D$9,Models!$J$7:$J$9), 0))))), 0)</f>
        <v>0</v>
      </c>
      <c r="Y286" s="14">
        <f>IF($T286=Models!$E$11,IF($U286&lt;1,LOOKUP($A$3,Models!$D$7:$D$9,Models!$F$12:$F$14),IF(AND($U286&gt;=1,$U286&lt;=3),LOOKUP($A$3,Models!$D$7:$D$9,Models!$G$12:$G$14),IF(AND($U286&gt;=4,$U286&lt;=6),LOOKUP($A$3,Models!$D$7:$D$9,Models!$H$12:$H$14), IF(AND($U286&gt;=7,$U286&lt;=10),LOOKUP($A$3,Models!$D$7:$D$9,Models!$I$12:$I$14), IF($U286 &gt; 10,LOOKUP($A$3,Models!$D$7:$D$9,Models!$J$12:$J$14), 0))))), 0)</f>
        <v>0</v>
      </c>
      <c r="Z286" s="14">
        <f>IF($T286=Models!$E$16,IF($U286&lt;1,LOOKUP($A$3,Models!$D$7:$D$9,Models!$F$17:$F$19),IF(AND($U286&gt;=1,$U286&lt;=3),LOOKUP($A$3,Models!$D$7:$D$9,Models!$G$17:$G$19),IF(AND($U286&gt;=4,$U286&lt;=6),LOOKUP($A$3,Models!$D$7:$D$9,Models!$H$17:$H$19), IF(AND($U286&gt;=7,$U286&lt;=10),LOOKUP($A$3,Models!$D$7:$D$9,Models!$I$17:$I$19), IF($U286 &gt; 10,LOOKUP($A$3,Models!$D$7:$D$9,Models!$J$17:$J$19), 0))))), 0)</f>
        <v>0</v>
      </c>
      <c r="AA286" s="14">
        <f>IF($T286=Models!$E$21,IF($U286&lt;1,LOOKUP($A$3,Models!$D$7:$D$9,Models!$F$22:$F$24),IF(AND($U286&gt;=1,$U286&lt;=3),LOOKUP($A$3,Models!$D$7:$D$9,Models!$G$22:$G$24),IF(AND($U286&gt;=4,$U286&lt;=6),LOOKUP($A$3,Models!$D$7:$D$9,Models!$H$22:$H$24), IF(AND($U286&gt;=7,$U286&lt;=10),LOOKUP($A$3,Models!$D$7:$D$9,Models!$I$22:$I$24), IF($U286 &gt; 10,LOOKUP($A$3,Models!$D$7:$D$9,Models!$J$22:$J$24), 0))))), 0)</f>
        <v>0</v>
      </c>
      <c r="AB286" s="14">
        <f>IF($T286=Models!$E$26,IF($U286&lt;1,LOOKUP($A$3,Models!$D$7:$D$9,Models!$F$27:$F$29),IF(AND($U286&gt;=1,$U286&lt;=3),LOOKUP($A$3,Models!$D$7:$D$9,Models!$G$27:$G$29),IF(AND($U286&gt;=4,$U286&lt;=6),LOOKUP($A$3,Models!$D$7:$D$9,Models!$H$27:$H$29), IF(AND($U286&gt;=7,$U286&lt;=10),LOOKUP($A$3,Models!$D$7:$D$9,Models!$I$27:$I$29), IF($U286 &gt; 10,LOOKUP($A$3,Models!$D$7:$D$9,Models!$J$27:$J$29), 0))))), 0)</f>
        <v>0</v>
      </c>
      <c r="AC286" s="14">
        <f>IF($T286=Models!$E$31,IF($U286&lt;1,LOOKUP($A$3,Models!$D$7:$D$9,Models!$F$32:$F$34),IF(AND($U286&gt;=1,$U286&lt;=3),LOOKUP($A$3,Models!$D$7:$D$9,Models!$G$32:$G$34),IF(AND($U286&gt;=4,$U286&lt;=6),LOOKUP($A$3,Models!$D$7:$D$9,Models!$H$32:$H$34), IF(AND($U286&gt;=7,$U286&lt;=10),LOOKUP($A$3,Models!$D$7:$D$9,Models!$I$32:$I$34), IF($U286 &gt; 10,LOOKUP($A$3,Models!$D$7:$D$9,Models!$J$32:$J$34), 0))))), 0)</f>
        <v>0</v>
      </c>
      <c r="AD286" s="14">
        <f>IF($T286=Models!$E$39,IF($U286&lt;1,LOOKUP($A$3,Models!$D$7:$D$9,Models!$F$40:$F$42),IF(AND($U286&gt;=1,$U286&lt;=4),LOOKUP($A$3,Models!$D$7:$D$9,Models!$G$40:$G$42),IF(AND($U286&gt;=5,$U286&lt;=7),LOOKUP($A$3,Models!$D$7:$D$9,Models!$H$40:$H$42), IF($U286 &gt; 7,LOOKUP($A$3,Models!$D$7:$D$9,Models!$I$40:$I$42), 0)))), 0)</f>
        <v>0</v>
      </c>
      <c r="AE286" s="14">
        <f>IF($T286=Models!$E$44,IF($U286&lt;1,LOOKUP($A$3,Models!$D$7:$D$9,Models!$F$45:$F$47),IF(AND($U286&gt;=1,$U286&lt;=4),LOOKUP($A$3,Models!$D$7:$D$9,Models!$G$45:$G$47),IF(AND($U286&gt;=5,$U286&lt;=7),LOOKUP($A$3,Models!$D$7:$D$9,Models!$H$45:$H$47), IF($U286 &gt; 7,LOOKUP($A$3,Models!$D$7:$D$9,Models!$I$45:$I$47), 0)))), 0)</f>
        <v>0</v>
      </c>
      <c r="AF286" s="14">
        <f>IF($T286=Models!$E$49,IF($U286&lt;1,LOOKUP($A$3,Models!$D$7:$D$9,Models!$F$50:$F$52),IF(AND($U286&gt;=1,$U286&lt;=4),LOOKUP($A$3,Models!$D$7:$D$9,Models!$G$50:$G$52),IF(AND($U286&gt;=5,$U286&lt;=7),LOOKUP($A$3,Models!$D$7:$D$9,Models!$H$50:$H$52), IF($U286 &gt; 7,LOOKUP($A$3,Models!$D$7:$D$9,Models!$I$50:$I$52), 0)))), 0)</f>
        <v>0</v>
      </c>
      <c r="AG286" s="14">
        <f>IF($T286=Models!$E$54,IF($U286&lt;1,LOOKUP($A$3,Models!$D$7:$D$9,Models!$F$55:$F$57),IF(AND($U286&gt;=1,$U286&lt;=4),LOOKUP($A$3,Models!$D$7:$D$9,Models!$G$55:$G$57),IF(AND($U286&gt;=5,$U286&lt;=7),LOOKUP($A$3,Models!$D$7:$D$9,Models!$H$55:$H$57), IF($U286 &gt; 7,LOOKUP($A$3,Models!$D$7:$D$9,Models!$I$55:$I$57), 0)))), 0)</f>
        <v>0</v>
      </c>
      <c r="AH286" s="14">
        <f>IF($T286=Models!$E$59,IF($U286&lt;1,LOOKUP($A$3,Models!$D$7:$D$9,Models!$F$60:$F$62),IF(AND($U286&gt;=1,$U286&lt;=4),LOOKUP($A$3,Models!$D$7:$D$9,Models!$G$60:$G$62),IF(AND($U286&gt;=5,$U286&lt;=7),LOOKUP($A$3,Models!$D$7:$D$9,Models!$H$60:$H$62), IF($U286 &gt; 7,LOOKUP($A$3,Models!$D$7:$D$9,Models!$I$60:$I$62), 0)))), 0)</f>
        <v>0</v>
      </c>
    </row>
    <row r="287" spans="16:34">
      <c r="P287" s="6" t="e">
        <f ca="1">IF(LOOKUP(Beds!A320, Models!$A$4:$A$105, Models!$B$4:$B$105) = "QUEBEC 2", " ", IF(LOOKUP(Beds!A320, Models!$A$4:$A$105, Models!$B$4:$B$105) = "QUEBEC", " ", IF(Beds!B320 = 0, 0, YEAR(NOW())-IF(VALUE(LEFT(Beds!B320,2))&gt;80,CONCATENATE(19,LEFT(Beds!B320,2)),CONCATENATE(20,LEFT(Beds!B320,2))))))</f>
        <v>#N/A</v>
      </c>
      <c r="S287" s="7" t="str">
        <f>LEFT(Beds!A318,4)</f>
        <v/>
      </c>
      <c r="T287" t="str">
        <f>IF(S287 = "", " ", LOOKUP(S287,Models!$A$4:$A$99,Models!$B$4:$B$99))</f>
        <v xml:space="preserve"> </v>
      </c>
      <c r="U287" t="str">
        <f>Beds!C318</f>
        <v/>
      </c>
      <c r="W287">
        <f t="shared" si="4"/>
        <v>0</v>
      </c>
      <c r="X287" s="14">
        <f>IF($T287=Models!$E$6,IF($U287&lt;1,LOOKUP($A$3,Models!$D$7:$D$9,Models!$F$7:$F$9),IF(AND($U287&gt;=1,$U287&lt;=3),LOOKUP($A$3,Models!$D$7:$D$9,Models!$G$7:$G$9),IF(AND($U287&gt;=4,$U287&lt;=6),LOOKUP($A$3,Models!$D$7:$D$9,Models!$H$7:$H$9), IF(AND($U287&gt;=7,$U287&lt;=10),LOOKUP($A$3,Models!$D$7:$D$9,Models!$I$7:$I$9), IF($U287 &gt; 10,LOOKUP($A$3,Models!$D$7:$D$9,Models!$J$7:$J$9), 0))))), 0)</f>
        <v>0</v>
      </c>
      <c r="Y287" s="14">
        <f>IF($T287=Models!$E$11,IF($U287&lt;1,LOOKUP($A$3,Models!$D$7:$D$9,Models!$F$12:$F$14),IF(AND($U287&gt;=1,$U287&lt;=3),LOOKUP($A$3,Models!$D$7:$D$9,Models!$G$12:$G$14),IF(AND($U287&gt;=4,$U287&lt;=6),LOOKUP($A$3,Models!$D$7:$D$9,Models!$H$12:$H$14), IF(AND($U287&gt;=7,$U287&lt;=10),LOOKUP($A$3,Models!$D$7:$D$9,Models!$I$12:$I$14), IF($U287 &gt; 10,LOOKUP($A$3,Models!$D$7:$D$9,Models!$J$12:$J$14), 0))))), 0)</f>
        <v>0</v>
      </c>
      <c r="Z287" s="14">
        <f>IF($T287=Models!$E$16,IF($U287&lt;1,LOOKUP($A$3,Models!$D$7:$D$9,Models!$F$17:$F$19),IF(AND($U287&gt;=1,$U287&lt;=3),LOOKUP($A$3,Models!$D$7:$D$9,Models!$G$17:$G$19),IF(AND($U287&gt;=4,$U287&lt;=6),LOOKUP($A$3,Models!$D$7:$D$9,Models!$H$17:$H$19), IF(AND($U287&gt;=7,$U287&lt;=10),LOOKUP($A$3,Models!$D$7:$D$9,Models!$I$17:$I$19), IF($U287 &gt; 10,LOOKUP($A$3,Models!$D$7:$D$9,Models!$J$17:$J$19), 0))))), 0)</f>
        <v>0</v>
      </c>
      <c r="AA287" s="14">
        <f>IF($T287=Models!$E$21,IF($U287&lt;1,LOOKUP($A$3,Models!$D$7:$D$9,Models!$F$22:$F$24),IF(AND($U287&gt;=1,$U287&lt;=3),LOOKUP($A$3,Models!$D$7:$D$9,Models!$G$22:$G$24),IF(AND($U287&gt;=4,$U287&lt;=6),LOOKUP($A$3,Models!$D$7:$D$9,Models!$H$22:$H$24), IF(AND($U287&gt;=7,$U287&lt;=10),LOOKUP($A$3,Models!$D$7:$D$9,Models!$I$22:$I$24), IF($U287 &gt; 10,LOOKUP($A$3,Models!$D$7:$D$9,Models!$J$22:$J$24), 0))))), 0)</f>
        <v>0</v>
      </c>
      <c r="AB287" s="14">
        <f>IF($T287=Models!$E$26,IF($U287&lt;1,LOOKUP($A$3,Models!$D$7:$D$9,Models!$F$27:$F$29),IF(AND($U287&gt;=1,$U287&lt;=3),LOOKUP($A$3,Models!$D$7:$D$9,Models!$G$27:$G$29),IF(AND($U287&gt;=4,$U287&lt;=6),LOOKUP($A$3,Models!$D$7:$D$9,Models!$H$27:$H$29), IF(AND($U287&gt;=7,$U287&lt;=10),LOOKUP($A$3,Models!$D$7:$D$9,Models!$I$27:$I$29), IF($U287 &gt; 10,LOOKUP($A$3,Models!$D$7:$D$9,Models!$J$27:$J$29), 0))))), 0)</f>
        <v>0</v>
      </c>
      <c r="AC287" s="14">
        <f>IF($T287=Models!$E$31,IF($U287&lt;1,LOOKUP($A$3,Models!$D$7:$D$9,Models!$F$32:$F$34),IF(AND($U287&gt;=1,$U287&lt;=3),LOOKUP($A$3,Models!$D$7:$D$9,Models!$G$32:$G$34),IF(AND($U287&gt;=4,$U287&lt;=6),LOOKUP($A$3,Models!$D$7:$D$9,Models!$H$32:$H$34), IF(AND($U287&gt;=7,$U287&lt;=10),LOOKUP($A$3,Models!$D$7:$D$9,Models!$I$32:$I$34), IF($U287 &gt; 10,LOOKUP($A$3,Models!$D$7:$D$9,Models!$J$32:$J$34), 0))))), 0)</f>
        <v>0</v>
      </c>
      <c r="AD287" s="14">
        <f>IF($T287=Models!$E$39,IF($U287&lt;1,LOOKUP($A$3,Models!$D$7:$D$9,Models!$F$40:$F$42),IF(AND($U287&gt;=1,$U287&lt;=4),LOOKUP($A$3,Models!$D$7:$D$9,Models!$G$40:$G$42),IF(AND($U287&gt;=5,$U287&lt;=7),LOOKUP($A$3,Models!$D$7:$D$9,Models!$H$40:$H$42), IF($U287 &gt; 7,LOOKUP($A$3,Models!$D$7:$D$9,Models!$I$40:$I$42), 0)))), 0)</f>
        <v>0</v>
      </c>
      <c r="AE287" s="14">
        <f>IF($T287=Models!$E$44,IF($U287&lt;1,LOOKUP($A$3,Models!$D$7:$D$9,Models!$F$45:$F$47),IF(AND($U287&gt;=1,$U287&lt;=4),LOOKUP($A$3,Models!$D$7:$D$9,Models!$G$45:$G$47),IF(AND($U287&gt;=5,$U287&lt;=7),LOOKUP($A$3,Models!$D$7:$D$9,Models!$H$45:$H$47), IF($U287 &gt; 7,LOOKUP($A$3,Models!$D$7:$D$9,Models!$I$45:$I$47), 0)))), 0)</f>
        <v>0</v>
      </c>
      <c r="AF287" s="14">
        <f>IF($T287=Models!$E$49,IF($U287&lt;1,LOOKUP($A$3,Models!$D$7:$D$9,Models!$F$50:$F$52),IF(AND($U287&gt;=1,$U287&lt;=4),LOOKUP($A$3,Models!$D$7:$D$9,Models!$G$50:$G$52),IF(AND($U287&gt;=5,$U287&lt;=7),LOOKUP($A$3,Models!$D$7:$D$9,Models!$H$50:$H$52), IF($U287 &gt; 7,LOOKUP($A$3,Models!$D$7:$D$9,Models!$I$50:$I$52), 0)))), 0)</f>
        <v>0</v>
      </c>
      <c r="AG287" s="14">
        <f>IF($T287=Models!$E$54,IF($U287&lt;1,LOOKUP($A$3,Models!$D$7:$D$9,Models!$F$55:$F$57),IF(AND($U287&gt;=1,$U287&lt;=4),LOOKUP($A$3,Models!$D$7:$D$9,Models!$G$55:$G$57),IF(AND($U287&gt;=5,$U287&lt;=7),LOOKUP($A$3,Models!$D$7:$D$9,Models!$H$55:$H$57), IF($U287 &gt; 7,LOOKUP($A$3,Models!$D$7:$D$9,Models!$I$55:$I$57), 0)))), 0)</f>
        <v>0</v>
      </c>
      <c r="AH287" s="14">
        <f>IF($T287=Models!$E$59,IF($U287&lt;1,LOOKUP($A$3,Models!$D$7:$D$9,Models!$F$60:$F$62),IF(AND($U287&gt;=1,$U287&lt;=4),LOOKUP($A$3,Models!$D$7:$D$9,Models!$G$60:$G$62),IF(AND($U287&gt;=5,$U287&lt;=7),LOOKUP($A$3,Models!$D$7:$D$9,Models!$H$60:$H$62), IF($U287 &gt; 7,LOOKUP($A$3,Models!$D$7:$D$9,Models!$I$60:$I$62), 0)))), 0)</f>
        <v>0</v>
      </c>
    </row>
    <row r="288" spans="16:34">
      <c r="P288" s="6" t="e">
        <f ca="1">IF(LOOKUP(Beds!A321, Models!$A$4:$A$105, Models!$B$4:$B$105) = "QUEBEC 2", " ", IF(LOOKUP(Beds!A321, Models!$A$4:$A$105, Models!$B$4:$B$105) = "QUEBEC", " ", IF(Beds!B321 = 0, 0, YEAR(NOW())-IF(VALUE(LEFT(Beds!B321,2))&gt;80,CONCATENATE(19,LEFT(Beds!B321,2)),CONCATENATE(20,LEFT(Beds!B321,2))))))</f>
        <v>#N/A</v>
      </c>
      <c r="S288" s="7" t="str">
        <f>LEFT(Beds!A319,4)</f>
        <v/>
      </c>
      <c r="T288" t="str">
        <f>IF(S288 = "", " ", LOOKUP(S288,Models!$A$4:$A$99,Models!$B$4:$B$99))</f>
        <v xml:space="preserve"> </v>
      </c>
      <c r="U288" t="str">
        <f>Beds!C319</f>
        <v/>
      </c>
      <c r="W288">
        <f t="shared" si="4"/>
        <v>0</v>
      </c>
      <c r="X288" s="14">
        <f>IF($T288=Models!$E$6,IF($U288&lt;1,LOOKUP($A$3,Models!$D$7:$D$9,Models!$F$7:$F$9),IF(AND($U288&gt;=1,$U288&lt;=3),LOOKUP($A$3,Models!$D$7:$D$9,Models!$G$7:$G$9),IF(AND($U288&gt;=4,$U288&lt;=6),LOOKUP($A$3,Models!$D$7:$D$9,Models!$H$7:$H$9), IF(AND($U288&gt;=7,$U288&lt;=10),LOOKUP($A$3,Models!$D$7:$D$9,Models!$I$7:$I$9), IF($U288 &gt; 10,LOOKUP($A$3,Models!$D$7:$D$9,Models!$J$7:$J$9), 0))))), 0)</f>
        <v>0</v>
      </c>
      <c r="Y288" s="14">
        <f>IF($T288=Models!$E$11,IF($U288&lt;1,LOOKUP($A$3,Models!$D$7:$D$9,Models!$F$12:$F$14),IF(AND($U288&gt;=1,$U288&lt;=3),LOOKUP($A$3,Models!$D$7:$D$9,Models!$G$12:$G$14),IF(AND($U288&gt;=4,$U288&lt;=6),LOOKUP($A$3,Models!$D$7:$D$9,Models!$H$12:$H$14), IF(AND($U288&gt;=7,$U288&lt;=10),LOOKUP($A$3,Models!$D$7:$D$9,Models!$I$12:$I$14), IF($U288 &gt; 10,LOOKUP($A$3,Models!$D$7:$D$9,Models!$J$12:$J$14), 0))))), 0)</f>
        <v>0</v>
      </c>
      <c r="Z288" s="14">
        <f>IF($T288=Models!$E$16,IF($U288&lt;1,LOOKUP($A$3,Models!$D$7:$D$9,Models!$F$17:$F$19),IF(AND($U288&gt;=1,$U288&lt;=3),LOOKUP($A$3,Models!$D$7:$D$9,Models!$G$17:$G$19),IF(AND($U288&gt;=4,$U288&lt;=6),LOOKUP($A$3,Models!$D$7:$D$9,Models!$H$17:$H$19), IF(AND($U288&gt;=7,$U288&lt;=10),LOOKUP($A$3,Models!$D$7:$D$9,Models!$I$17:$I$19), IF($U288 &gt; 10,LOOKUP($A$3,Models!$D$7:$D$9,Models!$J$17:$J$19), 0))))), 0)</f>
        <v>0</v>
      </c>
      <c r="AA288" s="14">
        <f>IF($T288=Models!$E$21,IF($U288&lt;1,LOOKUP($A$3,Models!$D$7:$D$9,Models!$F$22:$F$24),IF(AND($U288&gt;=1,$U288&lt;=3),LOOKUP($A$3,Models!$D$7:$D$9,Models!$G$22:$G$24),IF(AND($U288&gt;=4,$U288&lt;=6),LOOKUP($A$3,Models!$D$7:$D$9,Models!$H$22:$H$24), IF(AND($U288&gt;=7,$U288&lt;=10),LOOKUP($A$3,Models!$D$7:$D$9,Models!$I$22:$I$24), IF($U288 &gt; 10,LOOKUP($A$3,Models!$D$7:$D$9,Models!$J$22:$J$24), 0))))), 0)</f>
        <v>0</v>
      </c>
      <c r="AB288" s="14">
        <f>IF($T288=Models!$E$26,IF($U288&lt;1,LOOKUP($A$3,Models!$D$7:$D$9,Models!$F$27:$F$29),IF(AND($U288&gt;=1,$U288&lt;=3),LOOKUP($A$3,Models!$D$7:$D$9,Models!$G$27:$G$29),IF(AND($U288&gt;=4,$U288&lt;=6),LOOKUP($A$3,Models!$D$7:$D$9,Models!$H$27:$H$29), IF(AND($U288&gt;=7,$U288&lt;=10),LOOKUP($A$3,Models!$D$7:$D$9,Models!$I$27:$I$29), IF($U288 &gt; 10,LOOKUP($A$3,Models!$D$7:$D$9,Models!$J$27:$J$29), 0))))), 0)</f>
        <v>0</v>
      </c>
      <c r="AC288" s="14">
        <f>IF($T288=Models!$E$31,IF($U288&lt;1,LOOKUP($A$3,Models!$D$7:$D$9,Models!$F$32:$F$34),IF(AND($U288&gt;=1,$U288&lt;=3),LOOKUP($A$3,Models!$D$7:$D$9,Models!$G$32:$G$34),IF(AND($U288&gt;=4,$U288&lt;=6),LOOKUP($A$3,Models!$D$7:$D$9,Models!$H$32:$H$34), IF(AND($U288&gt;=7,$U288&lt;=10),LOOKUP($A$3,Models!$D$7:$D$9,Models!$I$32:$I$34), IF($U288 &gt; 10,LOOKUP($A$3,Models!$D$7:$D$9,Models!$J$32:$J$34), 0))))), 0)</f>
        <v>0</v>
      </c>
      <c r="AD288" s="14">
        <f>IF($T288=Models!$E$39,IF($U288&lt;1,LOOKUP($A$3,Models!$D$7:$D$9,Models!$F$40:$F$42),IF(AND($U288&gt;=1,$U288&lt;=4),LOOKUP($A$3,Models!$D$7:$D$9,Models!$G$40:$G$42),IF(AND($U288&gt;=5,$U288&lt;=7),LOOKUP($A$3,Models!$D$7:$D$9,Models!$H$40:$H$42), IF($U288 &gt; 7,LOOKUP($A$3,Models!$D$7:$D$9,Models!$I$40:$I$42), 0)))), 0)</f>
        <v>0</v>
      </c>
      <c r="AE288" s="14">
        <f>IF($T288=Models!$E$44,IF($U288&lt;1,LOOKUP($A$3,Models!$D$7:$D$9,Models!$F$45:$F$47),IF(AND($U288&gt;=1,$U288&lt;=4),LOOKUP($A$3,Models!$D$7:$D$9,Models!$G$45:$G$47),IF(AND($U288&gt;=5,$U288&lt;=7),LOOKUP($A$3,Models!$D$7:$D$9,Models!$H$45:$H$47), IF($U288 &gt; 7,LOOKUP($A$3,Models!$D$7:$D$9,Models!$I$45:$I$47), 0)))), 0)</f>
        <v>0</v>
      </c>
      <c r="AF288" s="14">
        <f>IF($T288=Models!$E$49,IF($U288&lt;1,LOOKUP($A$3,Models!$D$7:$D$9,Models!$F$50:$F$52),IF(AND($U288&gt;=1,$U288&lt;=4),LOOKUP($A$3,Models!$D$7:$D$9,Models!$G$50:$G$52),IF(AND($U288&gt;=5,$U288&lt;=7),LOOKUP($A$3,Models!$D$7:$D$9,Models!$H$50:$H$52), IF($U288 &gt; 7,LOOKUP($A$3,Models!$D$7:$D$9,Models!$I$50:$I$52), 0)))), 0)</f>
        <v>0</v>
      </c>
      <c r="AG288" s="14">
        <f>IF($T288=Models!$E$54,IF($U288&lt;1,LOOKUP($A$3,Models!$D$7:$D$9,Models!$F$55:$F$57),IF(AND($U288&gt;=1,$U288&lt;=4),LOOKUP($A$3,Models!$D$7:$D$9,Models!$G$55:$G$57),IF(AND($U288&gt;=5,$U288&lt;=7),LOOKUP($A$3,Models!$D$7:$D$9,Models!$H$55:$H$57), IF($U288 &gt; 7,LOOKUP($A$3,Models!$D$7:$D$9,Models!$I$55:$I$57), 0)))), 0)</f>
        <v>0</v>
      </c>
      <c r="AH288" s="14">
        <f>IF($T288=Models!$E$59,IF($U288&lt;1,LOOKUP($A$3,Models!$D$7:$D$9,Models!$F$60:$F$62),IF(AND($U288&gt;=1,$U288&lt;=4),LOOKUP($A$3,Models!$D$7:$D$9,Models!$G$60:$G$62),IF(AND($U288&gt;=5,$U288&lt;=7),LOOKUP($A$3,Models!$D$7:$D$9,Models!$H$60:$H$62), IF($U288 &gt; 7,LOOKUP($A$3,Models!$D$7:$D$9,Models!$I$60:$I$62), 0)))), 0)</f>
        <v>0</v>
      </c>
    </row>
    <row r="289" spans="16:34">
      <c r="P289" s="6" t="e">
        <f ca="1">IF(LOOKUP(Beds!A322, Models!$A$4:$A$105, Models!$B$4:$B$105) = "QUEBEC 2", " ", IF(LOOKUP(Beds!A322, Models!$A$4:$A$105, Models!$B$4:$B$105) = "QUEBEC", " ", IF(Beds!B322 = 0, 0, YEAR(NOW())-IF(VALUE(LEFT(Beds!B322,2))&gt;80,CONCATENATE(19,LEFT(Beds!B322,2)),CONCATENATE(20,LEFT(Beds!B322,2))))))</f>
        <v>#N/A</v>
      </c>
      <c r="S289" s="7" t="str">
        <f>LEFT(Beds!A320,4)</f>
        <v/>
      </c>
      <c r="T289" t="str">
        <f>IF(S289 = "", " ", LOOKUP(S289,Models!$A$4:$A$99,Models!$B$4:$B$99))</f>
        <v xml:space="preserve"> </v>
      </c>
      <c r="U289" t="str">
        <f>Beds!C320</f>
        <v/>
      </c>
      <c r="W289">
        <f t="shared" si="4"/>
        <v>0</v>
      </c>
      <c r="X289" s="14">
        <f>IF($T289=Models!$E$6,IF($U289&lt;1,LOOKUP($A$3,Models!$D$7:$D$9,Models!$F$7:$F$9),IF(AND($U289&gt;=1,$U289&lt;=3),LOOKUP($A$3,Models!$D$7:$D$9,Models!$G$7:$G$9),IF(AND($U289&gt;=4,$U289&lt;=6),LOOKUP($A$3,Models!$D$7:$D$9,Models!$H$7:$H$9), IF(AND($U289&gt;=7,$U289&lt;=10),LOOKUP($A$3,Models!$D$7:$D$9,Models!$I$7:$I$9), IF($U289 &gt; 10,LOOKUP($A$3,Models!$D$7:$D$9,Models!$J$7:$J$9), 0))))), 0)</f>
        <v>0</v>
      </c>
      <c r="Y289" s="14">
        <f>IF($T289=Models!$E$11,IF($U289&lt;1,LOOKUP($A$3,Models!$D$7:$D$9,Models!$F$12:$F$14),IF(AND($U289&gt;=1,$U289&lt;=3),LOOKUP($A$3,Models!$D$7:$D$9,Models!$G$12:$G$14),IF(AND($U289&gt;=4,$U289&lt;=6),LOOKUP($A$3,Models!$D$7:$D$9,Models!$H$12:$H$14), IF(AND($U289&gt;=7,$U289&lt;=10),LOOKUP($A$3,Models!$D$7:$D$9,Models!$I$12:$I$14), IF($U289 &gt; 10,LOOKUP($A$3,Models!$D$7:$D$9,Models!$J$12:$J$14), 0))))), 0)</f>
        <v>0</v>
      </c>
      <c r="Z289" s="14">
        <f>IF($T289=Models!$E$16,IF($U289&lt;1,LOOKUP($A$3,Models!$D$7:$D$9,Models!$F$17:$F$19),IF(AND($U289&gt;=1,$U289&lt;=3),LOOKUP($A$3,Models!$D$7:$D$9,Models!$G$17:$G$19),IF(AND($U289&gt;=4,$U289&lt;=6),LOOKUP($A$3,Models!$D$7:$D$9,Models!$H$17:$H$19), IF(AND($U289&gt;=7,$U289&lt;=10),LOOKUP($A$3,Models!$D$7:$D$9,Models!$I$17:$I$19), IF($U289 &gt; 10,LOOKUP($A$3,Models!$D$7:$D$9,Models!$J$17:$J$19), 0))))), 0)</f>
        <v>0</v>
      </c>
      <c r="AA289" s="14">
        <f>IF($T289=Models!$E$21,IF($U289&lt;1,LOOKUP($A$3,Models!$D$7:$D$9,Models!$F$22:$F$24),IF(AND($U289&gt;=1,$U289&lt;=3),LOOKUP($A$3,Models!$D$7:$D$9,Models!$G$22:$G$24),IF(AND($U289&gt;=4,$U289&lt;=6),LOOKUP($A$3,Models!$D$7:$D$9,Models!$H$22:$H$24), IF(AND($U289&gt;=7,$U289&lt;=10),LOOKUP($A$3,Models!$D$7:$D$9,Models!$I$22:$I$24), IF($U289 &gt; 10,LOOKUP($A$3,Models!$D$7:$D$9,Models!$J$22:$J$24), 0))))), 0)</f>
        <v>0</v>
      </c>
      <c r="AB289" s="14">
        <f>IF($T289=Models!$E$26,IF($U289&lt;1,LOOKUP($A$3,Models!$D$7:$D$9,Models!$F$27:$F$29),IF(AND($U289&gt;=1,$U289&lt;=3),LOOKUP($A$3,Models!$D$7:$D$9,Models!$G$27:$G$29),IF(AND($U289&gt;=4,$U289&lt;=6),LOOKUP($A$3,Models!$D$7:$D$9,Models!$H$27:$H$29), IF(AND($U289&gt;=7,$U289&lt;=10),LOOKUP($A$3,Models!$D$7:$D$9,Models!$I$27:$I$29), IF($U289 &gt; 10,LOOKUP($A$3,Models!$D$7:$D$9,Models!$J$27:$J$29), 0))))), 0)</f>
        <v>0</v>
      </c>
      <c r="AC289" s="14">
        <f>IF($T289=Models!$E$31,IF($U289&lt;1,LOOKUP($A$3,Models!$D$7:$D$9,Models!$F$32:$F$34),IF(AND($U289&gt;=1,$U289&lt;=3),LOOKUP($A$3,Models!$D$7:$D$9,Models!$G$32:$G$34),IF(AND($U289&gt;=4,$U289&lt;=6),LOOKUP($A$3,Models!$D$7:$D$9,Models!$H$32:$H$34), IF(AND($U289&gt;=7,$U289&lt;=10),LOOKUP($A$3,Models!$D$7:$D$9,Models!$I$32:$I$34), IF($U289 &gt; 10,LOOKUP($A$3,Models!$D$7:$D$9,Models!$J$32:$J$34), 0))))), 0)</f>
        <v>0</v>
      </c>
      <c r="AD289" s="14">
        <f>IF($T289=Models!$E$39,IF($U289&lt;1,LOOKUP($A$3,Models!$D$7:$D$9,Models!$F$40:$F$42),IF(AND($U289&gt;=1,$U289&lt;=4),LOOKUP($A$3,Models!$D$7:$D$9,Models!$G$40:$G$42),IF(AND($U289&gt;=5,$U289&lt;=7),LOOKUP($A$3,Models!$D$7:$D$9,Models!$H$40:$H$42), IF($U289 &gt; 7,LOOKUP($A$3,Models!$D$7:$D$9,Models!$I$40:$I$42), 0)))), 0)</f>
        <v>0</v>
      </c>
      <c r="AE289" s="14">
        <f>IF($T289=Models!$E$44,IF($U289&lt;1,LOOKUP($A$3,Models!$D$7:$D$9,Models!$F$45:$F$47),IF(AND($U289&gt;=1,$U289&lt;=4),LOOKUP($A$3,Models!$D$7:$D$9,Models!$G$45:$G$47),IF(AND($U289&gt;=5,$U289&lt;=7),LOOKUP($A$3,Models!$D$7:$D$9,Models!$H$45:$H$47), IF($U289 &gt; 7,LOOKUP($A$3,Models!$D$7:$D$9,Models!$I$45:$I$47), 0)))), 0)</f>
        <v>0</v>
      </c>
      <c r="AF289" s="14">
        <f>IF($T289=Models!$E$49,IF($U289&lt;1,LOOKUP($A$3,Models!$D$7:$D$9,Models!$F$50:$F$52),IF(AND($U289&gt;=1,$U289&lt;=4),LOOKUP($A$3,Models!$D$7:$D$9,Models!$G$50:$G$52),IF(AND($U289&gt;=5,$U289&lt;=7),LOOKUP($A$3,Models!$D$7:$D$9,Models!$H$50:$H$52), IF($U289 &gt; 7,LOOKUP($A$3,Models!$D$7:$D$9,Models!$I$50:$I$52), 0)))), 0)</f>
        <v>0</v>
      </c>
      <c r="AG289" s="14">
        <f>IF($T289=Models!$E$54,IF($U289&lt;1,LOOKUP($A$3,Models!$D$7:$D$9,Models!$F$55:$F$57),IF(AND($U289&gt;=1,$U289&lt;=4),LOOKUP($A$3,Models!$D$7:$D$9,Models!$G$55:$G$57),IF(AND($U289&gt;=5,$U289&lt;=7),LOOKUP($A$3,Models!$D$7:$D$9,Models!$H$55:$H$57), IF($U289 &gt; 7,LOOKUP($A$3,Models!$D$7:$D$9,Models!$I$55:$I$57), 0)))), 0)</f>
        <v>0</v>
      </c>
      <c r="AH289" s="14">
        <f>IF($T289=Models!$E$59,IF($U289&lt;1,LOOKUP($A$3,Models!$D$7:$D$9,Models!$F$60:$F$62),IF(AND($U289&gt;=1,$U289&lt;=4),LOOKUP($A$3,Models!$D$7:$D$9,Models!$G$60:$G$62),IF(AND($U289&gt;=5,$U289&lt;=7),LOOKUP($A$3,Models!$D$7:$D$9,Models!$H$60:$H$62), IF($U289 &gt; 7,LOOKUP($A$3,Models!$D$7:$D$9,Models!$I$60:$I$62), 0)))), 0)</f>
        <v>0</v>
      </c>
    </row>
    <row r="290" spans="16:34">
      <c r="P290" s="6" t="e">
        <f ca="1">IF(LOOKUP(Beds!A323, Models!$A$4:$A$105, Models!$B$4:$B$105) = "QUEBEC 2", " ", IF(LOOKUP(Beds!A323, Models!$A$4:$A$105, Models!$B$4:$B$105) = "QUEBEC", " ", IF(Beds!B323 = 0, 0, YEAR(NOW())-IF(VALUE(LEFT(Beds!B323,2))&gt;80,CONCATENATE(19,LEFT(Beds!B323,2)),CONCATENATE(20,LEFT(Beds!B323,2))))))</f>
        <v>#N/A</v>
      </c>
      <c r="S290" s="7" t="str">
        <f>LEFT(Beds!A321,4)</f>
        <v/>
      </c>
      <c r="T290" t="str">
        <f>IF(S290 = "", " ", LOOKUP(S290,Models!$A$4:$A$99,Models!$B$4:$B$99))</f>
        <v xml:space="preserve"> </v>
      </c>
      <c r="U290" t="str">
        <f>Beds!C321</f>
        <v/>
      </c>
      <c r="W290">
        <f t="shared" si="4"/>
        <v>0</v>
      </c>
      <c r="X290" s="14">
        <f>IF($T290=Models!$E$6,IF($U290&lt;1,LOOKUP($A$3,Models!$D$7:$D$9,Models!$F$7:$F$9),IF(AND($U290&gt;=1,$U290&lt;=3),LOOKUP($A$3,Models!$D$7:$D$9,Models!$G$7:$G$9),IF(AND($U290&gt;=4,$U290&lt;=6),LOOKUP($A$3,Models!$D$7:$D$9,Models!$H$7:$H$9), IF(AND($U290&gt;=7,$U290&lt;=10),LOOKUP($A$3,Models!$D$7:$D$9,Models!$I$7:$I$9), IF($U290 &gt; 10,LOOKUP($A$3,Models!$D$7:$D$9,Models!$J$7:$J$9), 0))))), 0)</f>
        <v>0</v>
      </c>
      <c r="Y290" s="14">
        <f>IF($T290=Models!$E$11,IF($U290&lt;1,LOOKUP($A$3,Models!$D$7:$D$9,Models!$F$12:$F$14),IF(AND($U290&gt;=1,$U290&lt;=3),LOOKUP($A$3,Models!$D$7:$D$9,Models!$G$12:$G$14),IF(AND($U290&gt;=4,$U290&lt;=6),LOOKUP($A$3,Models!$D$7:$D$9,Models!$H$12:$H$14), IF(AND($U290&gt;=7,$U290&lt;=10),LOOKUP($A$3,Models!$D$7:$D$9,Models!$I$12:$I$14), IF($U290 &gt; 10,LOOKUP($A$3,Models!$D$7:$D$9,Models!$J$12:$J$14), 0))))), 0)</f>
        <v>0</v>
      </c>
      <c r="Z290" s="14">
        <f>IF($T290=Models!$E$16,IF($U290&lt;1,LOOKUP($A$3,Models!$D$7:$D$9,Models!$F$17:$F$19),IF(AND($U290&gt;=1,$U290&lt;=3),LOOKUP($A$3,Models!$D$7:$D$9,Models!$G$17:$G$19),IF(AND($U290&gt;=4,$U290&lt;=6),LOOKUP($A$3,Models!$D$7:$D$9,Models!$H$17:$H$19), IF(AND($U290&gt;=7,$U290&lt;=10),LOOKUP($A$3,Models!$D$7:$D$9,Models!$I$17:$I$19), IF($U290 &gt; 10,LOOKUP($A$3,Models!$D$7:$D$9,Models!$J$17:$J$19), 0))))), 0)</f>
        <v>0</v>
      </c>
      <c r="AA290" s="14">
        <f>IF($T290=Models!$E$21,IF($U290&lt;1,LOOKUP($A$3,Models!$D$7:$D$9,Models!$F$22:$F$24),IF(AND($U290&gt;=1,$U290&lt;=3),LOOKUP($A$3,Models!$D$7:$D$9,Models!$G$22:$G$24),IF(AND($U290&gt;=4,$U290&lt;=6),LOOKUP($A$3,Models!$D$7:$D$9,Models!$H$22:$H$24), IF(AND($U290&gt;=7,$U290&lt;=10),LOOKUP($A$3,Models!$D$7:$D$9,Models!$I$22:$I$24), IF($U290 &gt; 10,LOOKUP($A$3,Models!$D$7:$D$9,Models!$J$22:$J$24), 0))))), 0)</f>
        <v>0</v>
      </c>
      <c r="AB290" s="14">
        <f>IF($T290=Models!$E$26,IF($U290&lt;1,LOOKUP($A$3,Models!$D$7:$D$9,Models!$F$27:$F$29),IF(AND($U290&gt;=1,$U290&lt;=3),LOOKUP($A$3,Models!$D$7:$D$9,Models!$G$27:$G$29),IF(AND($U290&gt;=4,$U290&lt;=6),LOOKUP($A$3,Models!$D$7:$D$9,Models!$H$27:$H$29), IF(AND($U290&gt;=7,$U290&lt;=10),LOOKUP($A$3,Models!$D$7:$D$9,Models!$I$27:$I$29), IF($U290 &gt; 10,LOOKUP($A$3,Models!$D$7:$D$9,Models!$J$27:$J$29), 0))))), 0)</f>
        <v>0</v>
      </c>
      <c r="AC290" s="14">
        <f>IF($T290=Models!$E$31,IF($U290&lt;1,LOOKUP($A$3,Models!$D$7:$D$9,Models!$F$32:$F$34),IF(AND($U290&gt;=1,$U290&lt;=3),LOOKUP($A$3,Models!$D$7:$D$9,Models!$G$32:$G$34),IF(AND($U290&gt;=4,$U290&lt;=6),LOOKUP($A$3,Models!$D$7:$D$9,Models!$H$32:$H$34), IF(AND($U290&gt;=7,$U290&lt;=10),LOOKUP($A$3,Models!$D$7:$D$9,Models!$I$32:$I$34), IF($U290 &gt; 10,LOOKUP($A$3,Models!$D$7:$D$9,Models!$J$32:$J$34), 0))))), 0)</f>
        <v>0</v>
      </c>
      <c r="AD290" s="14">
        <f>IF($T290=Models!$E$39,IF($U290&lt;1,LOOKUP($A$3,Models!$D$7:$D$9,Models!$F$40:$F$42),IF(AND($U290&gt;=1,$U290&lt;=4),LOOKUP($A$3,Models!$D$7:$D$9,Models!$G$40:$G$42),IF(AND($U290&gt;=5,$U290&lt;=7),LOOKUP($A$3,Models!$D$7:$D$9,Models!$H$40:$H$42), IF($U290 &gt; 7,LOOKUP($A$3,Models!$D$7:$D$9,Models!$I$40:$I$42), 0)))), 0)</f>
        <v>0</v>
      </c>
      <c r="AE290" s="14">
        <f>IF($T290=Models!$E$44,IF($U290&lt;1,LOOKUP($A$3,Models!$D$7:$D$9,Models!$F$45:$F$47),IF(AND($U290&gt;=1,$U290&lt;=4),LOOKUP($A$3,Models!$D$7:$D$9,Models!$G$45:$G$47),IF(AND($U290&gt;=5,$U290&lt;=7),LOOKUP($A$3,Models!$D$7:$D$9,Models!$H$45:$H$47), IF($U290 &gt; 7,LOOKUP($A$3,Models!$D$7:$D$9,Models!$I$45:$I$47), 0)))), 0)</f>
        <v>0</v>
      </c>
      <c r="AF290" s="14">
        <f>IF($T290=Models!$E$49,IF($U290&lt;1,LOOKUP($A$3,Models!$D$7:$D$9,Models!$F$50:$F$52),IF(AND($U290&gt;=1,$U290&lt;=4),LOOKUP($A$3,Models!$D$7:$D$9,Models!$G$50:$G$52),IF(AND($U290&gt;=5,$U290&lt;=7),LOOKUP($A$3,Models!$D$7:$D$9,Models!$H$50:$H$52), IF($U290 &gt; 7,LOOKUP($A$3,Models!$D$7:$D$9,Models!$I$50:$I$52), 0)))), 0)</f>
        <v>0</v>
      </c>
      <c r="AG290" s="14">
        <f>IF($T290=Models!$E$54,IF($U290&lt;1,LOOKUP($A$3,Models!$D$7:$D$9,Models!$F$55:$F$57),IF(AND($U290&gt;=1,$U290&lt;=4),LOOKUP($A$3,Models!$D$7:$D$9,Models!$G$55:$G$57),IF(AND($U290&gt;=5,$U290&lt;=7),LOOKUP($A$3,Models!$D$7:$D$9,Models!$H$55:$H$57), IF($U290 &gt; 7,LOOKUP($A$3,Models!$D$7:$D$9,Models!$I$55:$I$57), 0)))), 0)</f>
        <v>0</v>
      </c>
      <c r="AH290" s="14">
        <f>IF($T290=Models!$E$59,IF($U290&lt;1,LOOKUP($A$3,Models!$D$7:$D$9,Models!$F$60:$F$62),IF(AND($U290&gt;=1,$U290&lt;=4),LOOKUP($A$3,Models!$D$7:$D$9,Models!$G$60:$G$62),IF(AND($U290&gt;=5,$U290&lt;=7),LOOKUP($A$3,Models!$D$7:$D$9,Models!$H$60:$H$62), IF($U290 &gt; 7,LOOKUP($A$3,Models!$D$7:$D$9,Models!$I$60:$I$62), 0)))), 0)</f>
        <v>0</v>
      </c>
    </row>
    <row r="291" spans="16:34">
      <c r="P291" s="6" t="e">
        <f ca="1">IF(LOOKUP(Beds!A324, Models!$A$4:$A$105, Models!$B$4:$B$105) = "QUEBEC 2", " ", IF(LOOKUP(Beds!A324, Models!$A$4:$A$105, Models!$B$4:$B$105) = "QUEBEC", " ", IF(Beds!B324 = 0, 0, YEAR(NOW())-IF(VALUE(LEFT(Beds!B324,2))&gt;80,CONCATENATE(19,LEFT(Beds!B324,2)),CONCATENATE(20,LEFT(Beds!B324,2))))))</f>
        <v>#N/A</v>
      </c>
      <c r="S291" s="7" t="str">
        <f>LEFT(Beds!A322,4)</f>
        <v/>
      </c>
      <c r="T291" t="str">
        <f>IF(S291 = "", " ", LOOKUP(S291,Models!$A$4:$A$99,Models!$B$4:$B$99))</f>
        <v xml:space="preserve"> </v>
      </c>
      <c r="U291" t="str">
        <f>Beds!C322</f>
        <v/>
      </c>
      <c r="W291">
        <f t="shared" si="4"/>
        <v>0</v>
      </c>
      <c r="X291" s="14">
        <f>IF($T291=Models!$E$6,IF($U291&lt;1,LOOKUP($A$3,Models!$D$7:$D$9,Models!$F$7:$F$9),IF(AND($U291&gt;=1,$U291&lt;=3),LOOKUP($A$3,Models!$D$7:$D$9,Models!$G$7:$G$9),IF(AND($U291&gt;=4,$U291&lt;=6),LOOKUP($A$3,Models!$D$7:$D$9,Models!$H$7:$H$9), IF(AND($U291&gt;=7,$U291&lt;=10),LOOKUP($A$3,Models!$D$7:$D$9,Models!$I$7:$I$9), IF($U291 &gt; 10,LOOKUP($A$3,Models!$D$7:$D$9,Models!$J$7:$J$9), 0))))), 0)</f>
        <v>0</v>
      </c>
      <c r="Y291" s="14">
        <f>IF($T291=Models!$E$11,IF($U291&lt;1,LOOKUP($A$3,Models!$D$7:$D$9,Models!$F$12:$F$14),IF(AND($U291&gt;=1,$U291&lt;=3),LOOKUP($A$3,Models!$D$7:$D$9,Models!$G$12:$G$14),IF(AND($U291&gt;=4,$U291&lt;=6),LOOKUP($A$3,Models!$D$7:$D$9,Models!$H$12:$H$14), IF(AND($U291&gt;=7,$U291&lt;=10),LOOKUP($A$3,Models!$D$7:$D$9,Models!$I$12:$I$14), IF($U291 &gt; 10,LOOKUP($A$3,Models!$D$7:$D$9,Models!$J$12:$J$14), 0))))), 0)</f>
        <v>0</v>
      </c>
      <c r="Z291" s="14">
        <f>IF($T291=Models!$E$16,IF($U291&lt;1,LOOKUP($A$3,Models!$D$7:$D$9,Models!$F$17:$F$19),IF(AND($U291&gt;=1,$U291&lt;=3),LOOKUP($A$3,Models!$D$7:$D$9,Models!$G$17:$G$19),IF(AND($U291&gt;=4,$U291&lt;=6),LOOKUP($A$3,Models!$D$7:$D$9,Models!$H$17:$H$19), IF(AND($U291&gt;=7,$U291&lt;=10),LOOKUP($A$3,Models!$D$7:$D$9,Models!$I$17:$I$19), IF($U291 &gt; 10,LOOKUP($A$3,Models!$D$7:$D$9,Models!$J$17:$J$19), 0))))), 0)</f>
        <v>0</v>
      </c>
      <c r="AA291" s="14">
        <f>IF($T291=Models!$E$21,IF($U291&lt;1,LOOKUP($A$3,Models!$D$7:$D$9,Models!$F$22:$F$24),IF(AND($U291&gt;=1,$U291&lt;=3),LOOKUP($A$3,Models!$D$7:$D$9,Models!$G$22:$G$24),IF(AND($U291&gt;=4,$U291&lt;=6),LOOKUP($A$3,Models!$D$7:$D$9,Models!$H$22:$H$24), IF(AND($U291&gt;=7,$U291&lt;=10),LOOKUP($A$3,Models!$D$7:$D$9,Models!$I$22:$I$24), IF($U291 &gt; 10,LOOKUP($A$3,Models!$D$7:$D$9,Models!$J$22:$J$24), 0))))), 0)</f>
        <v>0</v>
      </c>
      <c r="AB291" s="14">
        <f>IF($T291=Models!$E$26,IF($U291&lt;1,LOOKUP($A$3,Models!$D$7:$D$9,Models!$F$27:$F$29),IF(AND($U291&gt;=1,$U291&lt;=3),LOOKUP($A$3,Models!$D$7:$D$9,Models!$G$27:$G$29),IF(AND($U291&gt;=4,$U291&lt;=6),LOOKUP($A$3,Models!$D$7:$D$9,Models!$H$27:$H$29), IF(AND($U291&gt;=7,$U291&lt;=10),LOOKUP($A$3,Models!$D$7:$D$9,Models!$I$27:$I$29), IF($U291 &gt; 10,LOOKUP($A$3,Models!$D$7:$D$9,Models!$J$27:$J$29), 0))))), 0)</f>
        <v>0</v>
      </c>
      <c r="AC291" s="14">
        <f>IF($T291=Models!$E$31,IF($U291&lt;1,LOOKUP($A$3,Models!$D$7:$D$9,Models!$F$32:$F$34),IF(AND($U291&gt;=1,$U291&lt;=3),LOOKUP($A$3,Models!$D$7:$D$9,Models!$G$32:$G$34),IF(AND($U291&gt;=4,$U291&lt;=6),LOOKUP($A$3,Models!$D$7:$D$9,Models!$H$32:$H$34), IF(AND($U291&gt;=7,$U291&lt;=10),LOOKUP($A$3,Models!$D$7:$D$9,Models!$I$32:$I$34), IF($U291 &gt; 10,LOOKUP($A$3,Models!$D$7:$D$9,Models!$J$32:$J$34), 0))))), 0)</f>
        <v>0</v>
      </c>
      <c r="AD291" s="14">
        <f>IF($T291=Models!$E$39,IF($U291&lt;1,LOOKUP($A$3,Models!$D$7:$D$9,Models!$F$40:$F$42),IF(AND($U291&gt;=1,$U291&lt;=4),LOOKUP($A$3,Models!$D$7:$D$9,Models!$G$40:$G$42),IF(AND($U291&gt;=5,$U291&lt;=7),LOOKUP($A$3,Models!$D$7:$D$9,Models!$H$40:$H$42), IF($U291 &gt; 7,LOOKUP($A$3,Models!$D$7:$D$9,Models!$I$40:$I$42), 0)))), 0)</f>
        <v>0</v>
      </c>
      <c r="AE291" s="14">
        <f>IF($T291=Models!$E$44,IF($U291&lt;1,LOOKUP($A$3,Models!$D$7:$D$9,Models!$F$45:$F$47),IF(AND($U291&gt;=1,$U291&lt;=4),LOOKUP($A$3,Models!$D$7:$D$9,Models!$G$45:$G$47),IF(AND($U291&gt;=5,$U291&lt;=7),LOOKUP($A$3,Models!$D$7:$D$9,Models!$H$45:$H$47), IF($U291 &gt; 7,LOOKUP($A$3,Models!$D$7:$D$9,Models!$I$45:$I$47), 0)))), 0)</f>
        <v>0</v>
      </c>
      <c r="AF291" s="14">
        <f>IF($T291=Models!$E$49,IF($U291&lt;1,LOOKUP($A$3,Models!$D$7:$D$9,Models!$F$50:$F$52),IF(AND($U291&gt;=1,$U291&lt;=4),LOOKUP($A$3,Models!$D$7:$D$9,Models!$G$50:$G$52),IF(AND($U291&gt;=5,$U291&lt;=7),LOOKUP($A$3,Models!$D$7:$D$9,Models!$H$50:$H$52), IF($U291 &gt; 7,LOOKUP($A$3,Models!$D$7:$D$9,Models!$I$50:$I$52), 0)))), 0)</f>
        <v>0</v>
      </c>
      <c r="AG291" s="14">
        <f>IF($T291=Models!$E$54,IF($U291&lt;1,LOOKUP($A$3,Models!$D$7:$D$9,Models!$F$55:$F$57),IF(AND($U291&gt;=1,$U291&lt;=4),LOOKUP($A$3,Models!$D$7:$D$9,Models!$G$55:$G$57),IF(AND($U291&gt;=5,$U291&lt;=7),LOOKUP($A$3,Models!$D$7:$D$9,Models!$H$55:$H$57), IF($U291 &gt; 7,LOOKUP($A$3,Models!$D$7:$D$9,Models!$I$55:$I$57), 0)))), 0)</f>
        <v>0</v>
      </c>
      <c r="AH291" s="14">
        <f>IF($T291=Models!$E$59,IF($U291&lt;1,LOOKUP($A$3,Models!$D$7:$D$9,Models!$F$60:$F$62),IF(AND($U291&gt;=1,$U291&lt;=4),LOOKUP($A$3,Models!$D$7:$D$9,Models!$G$60:$G$62),IF(AND($U291&gt;=5,$U291&lt;=7),LOOKUP($A$3,Models!$D$7:$D$9,Models!$H$60:$H$62), IF($U291 &gt; 7,LOOKUP($A$3,Models!$D$7:$D$9,Models!$I$60:$I$62), 0)))), 0)</f>
        <v>0</v>
      </c>
    </row>
    <row r="292" spans="16:34">
      <c r="P292" s="6" t="e">
        <f ca="1">IF(LOOKUP(Beds!A325, Models!$A$4:$A$105, Models!$B$4:$B$105) = "QUEBEC 2", " ", IF(LOOKUP(Beds!A325, Models!$A$4:$A$105, Models!$B$4:$B$105) = "QUEBEC", " ", IF(Beds!B325 = 0, 0, YEAR(NOW())-IF(VALUE(LEFT(Beds!B325,2))&gt;80,CONCATENATE(19,LEFT(Beds!B325,2)),CONCATENATE(20,LEFT(Beds!B325,2))))))</f>
        <v>#N/A</v>
      </c>
      <c r="S292" s="7" t="str">
        <f>LEFT(Beds!A323,4)</f>
        <v/>
      </c>
      <c r="T292" t="str">
        <f>IF(S292 = "", " ", LOOKUP(S292,Models!$A$4:$A$99,Models!$B$4:$B$99))</f>
        <v xml:space="preserve"> </v>
      </c>
      <c r="U292" t="str">
        <f>Beds!C323</f>
        <v/>
      </c>
      <c r="W292">
        <f t="shared" si="4"/>
        <v>0</v>
      </c>
      <c r="X292" s="14">
        <f>IF($T292=Models!$E$6,IF($U292&lt;1,LOOKUP($A$3,Models!$D$7:$D$9,Models!$F$7:$F$9),IF(AND($U292&gt;=1,$U292&lt;=3),LOOKUP($A$3,Models!$D$7:$D$9,Models!$G$7:$G$9),IF(AND($U292&gt;=4,$U292&lt;=6),LOOKUP($A$3,Models!$D$7:$D$9,Models!$H$7:$H$9), IF(AND($U292&gt;=7,$U292&lt;=10),LOOKUP($A$3,Models!$D$7:$D$9,Models!$I$7:$I$9), IF($U292 &gt; 10,LOOKUP($A$3,Models!$D$7:$D$9,Models!$J$7:$J$9), 0))))), 0)</f>
        <v>0</v>
      </c>
      <c r="Y292" s="14">
        <f>IF($T292=Models!$E$11,IF($U292&lt;1,LOOKUP($A$3,Models!$D$7:$D$9,Models!$F$12:$F$14),IF(AND($U292&gt;=1,$U292&lt;=3),LOOKUP($A$3,Models!$D$7:$D$9,Models!$G$12:$G$14),IF(AND($U292&gt;=4,$U292&lt;=6),LOOKUP($A$3,Models!$D$7:$D$9,Models!$H$12:$H$14), IF(AND($U292&gt;=7,$U292&lt;=10),LOOKUP($A$3,Models!$D$7:$D$9,Models!$I$12:$I$14), IF($U292 &gt; 10,LOOKUP($A$3,Models!$D$7:$D$9,Models!$J$12:$J$14), 0))))), 0)</f>
        <v>0</v>
      </c>
      <c r="Z292" s="14">
        <f>IF($T292=Models!$E$16,IF($U292&lt;1,LOOKUP($A$3,Models!$D$7:$D$9,Models!$F$17:$F$19),IF(AND($U292&gt;=1,$U292&lt;=3),LOOKUP($A$3,Models!$D$7:$D$9,Models!$G$17:$G$19),IF(AND($U292&gt;=4,$U292&lt;=6),LOOKUP($A$3,Models!$D$7:$D$9,Models!$H$17:$H$19), IF(AND($U292&gt;=7,$U292&lt;=10),LOOKUP($A$3,Models!$D$7:$D$9,Models!$I$17:$I$19), IF($U292 &gt; 10,LOOKUP($A$3,Models!$D$7:$D$9,Models!$J$17:$J$19), 0))))), 0)</f>
        <v>0</v>
      </c>
      <c r="AA292" s="14">
        <f>IF($T292=Models!$E$21,IF($U292&lt;1,LOOKUP($A$3,Models!$D$7:$D$9,Models!$F$22:$F$24),IF(AND($U292&gt;=1,$U292&lt;=3),LOOKUP($A$3,Models!$D$7:$D$9,Models!$G$22:$G$24),IF(AND($U292&gt;=4,$U292&lt;=6),LOOKUP($A$3,Models!$D$7:$D$9,Models!$H$22:$H$24), IF(AND($U292&gt;=7,$U292&lt;=10),LOOKUP($A$3,Models!$D$7:$D$9,Models!$I$22:$I$24), IF($U292 &gt; 10,LOOKUP($A$3,Models!$D$7:$D$9,Models!$J$22:$J$24), 0))))), 0)</f>
        <v>0</v>
      </c>
      <c r="AB292" s="14">
        <f>IF($T292=Models!$E$26,IF($U292&lt;1,LOOKUP($A$3,Models!$D$7:$D$9,Models!$F$27:$F$29),IF(AND($U292&gt;=1,$U292&lt;=3),LOOKUP($A$3,Models!$D$7:$D$9,Models!$G$27:$G$29),IF(AND($U292&gt;=4,$U292&lt;=6),LOOKUP($A$3,Models!$D$7:$D$9,Models!$H$27:$H$29), IF(AND($U292&gt;=7,$U292&lt;=10),LOOKUP($A$3,Models!$D$7:$D$9,Models!$I$27:$I$29), IF($U292 &gt; 10,LOOKUP($A$3,Models!$D$7:$D$9,Models!$J$27:$J$29), 0))))), 0)</f>
        <v>0</v>
      </c>
      <c r="AC292" s="14">
        <f>IF($T292=Models!$E$31,IF($U292&lt;1,LOOKUP($A$3,Models!$D$7:$D$9,Models!$F$32:$F$34),IF(AND($U292&gt;=1,$U292&lt;=3),LOOKUP($A$3,Models!$D$7:$D$9,Models!$G$32:$G$34),IF(AND($U292&gt;=4,$U292&lt;=6),LOOKUP($A$3,Models!$D$7:$D$9,Models!$H$32:$H$34), IF(AND($U292&gt;=7,$U292&lt;=10),LOOKUP($A$3,Models!$D$7:$D$9,Models!$I$32:$I$34), IF($U292 &gt; 10,LOOKUP($A$3,Models!$D$7:$D$9,Models!$J$32:$J$34), 0))))), 0)</f>
        <v>0</v>
      </c>
      <c r="AD292" s="14">
        <f>IF($T292=Models!$E$39,IF($U292&lt;1,LOOKUP($A$3,Models!$D$7:$D$9,Models!$F$40:$F$42),IF(AND($U292&gt;=1,$U292&lt;=4),LOOKUP($A$3,Models!$D$7:$D$9,Models!$G$40:$G$42),IF(AND($U292&gt;=5,$U292&lt;=7),LOOKUP($A$3,Models!$D$7:$D$9,Models!$H$40:$H$42), IF($U292 &gt; 7,LOOKUP($A$3,Models!$D$7:$D$9,Models!$I$40:$I$42), 0)))), 0)</f>
        <v>0</v>
      </c>
      <c r="AE292" s="14">
        <f>IF($T292=Models!$E$44,IF($U292&lt;1,LOOKUP($A$3,Models!$D$7:$D$9,Models!$F$45:$F$47),IF(AND($U292&gt;=1,$U292&lt;=4),LOOKUP($A$3,Models!$D$7:$D$9,Models!$G$45:$G$47),IF(AND($U292&gt;=5,$U292&lt;=7),LOOKUP($A$3,Models!$D$7:$D$9,Models!$H$45:$H$47), IF($U292 &gt; 7,LOOKUP($A$3,Models!$D$7:$D$9,Models!$I$45:$I$47), 0)))), 0)</f>
        <v>0</v>
      </c>
      <c r="AF292" s="14">
        <f>IF($T292=Models!$E$49,IF($U292&lt;1,LOOKUP($A$3,Models!$D$7:$D$9,Models!$F$50:$F$52),IF(AND($U292&gt;=1,$U292&lt;=4),LOOKUP($A$3,Models!$D$7:$D$9,Models!$G$50:$G$52),IF(AND($U292&gt;=5,$U292&lt;=7),LOOKUP($A$3,Models!$D$7:$D$9,Models!$H$50:$H$52), IF($U292 &gt; 7,LOOKUP($A$3,Models!$D$7:$D$9,Models!$I$50:$I$52), 0)))), 0)</f>
        <v>0</v>
      </c>
      <c r="AG292" s="14">
        <f>IF($T292=Models!$E$54,IF($U292&lt;1,LOOKUP($A$3,Models!$D$7:$D$9,Models!$F$55:$F$57),IF(AND($U292&gt;=1,$U292&lt;=4),LOOKUP($A$3,Models!$D$7:$D$9,Models!$G$55:$G$57),IF(AND($U292&gt;=5,$U292&lt;=7),LOOKUP($A$3,Models!$D$7:$D$9,Models!$H$55:$H$57), IF($U292 &gt; 7,LOOKUP($A$3,Models!$D$7:$D$9,Models!$I$55:$I$57), 0)))), 0)</f>
        <v>0</v>
      </c>
      <c r="AH292" s="14">
        <f>IF($T292=Models!$E$59,IF($U292&lt;1,LOOKUP($A$3,Models!$D$7:$D$9,Models!$F$60:$F$62),IF(AND($U292&gt;=1,$U292&lt;=4),LOOKUP($A$3,Models!$D$7:$D$9,Models!$G$60:$G$62),IF(AND($U292&gt;=5,$U292&lt;=7),LOOKUP($A$3,Models!$D$7:$D$9,Models!$H$60:$H$62), IF($U292 &gt; 7,LOOKUP($A$3,Models!$D$7:$D$9,Models!$I$60:$I$62), 0)))), 0)</f>
        <v>0</v>
      </c>
    </row>
    <row r="293" spans="16:34">
      <c r="P293" s="6" t="e">
        <f ca="1">IF(LOOKUP(Beds!A326, Models!$A$4:$A$105, Models!$B$4:$B$105) = "QUEBEC 2", " ", IF(LOOKUP(Beds!A326, Models!$A$4:$A$105, Models!$B$4:$B$105) = "QUEBEC", " ", IF(Beds!B326 = 0, 0, YEAR(NOW())-IF(VALUE(LEFT(Beds!B326,2))&gt;80,CONCATENATE(19,LEFT(Beds!B326,2)),CONCATENATE(20,LEFT(Beds!B326,2))))))</f>
        <v>#N/A</v>
      </c>
      <c r="S293" s="7" t="str">
        <f>LEFT(Beds!A324,4)</f>
        <v/>
      </c>
      <c r="T293" t="str">
        <f>IF(S293 = "", " ", LOOKUP(S293,Models!$A$4:$A$99,Models!$B$4:$B$99))</f>
        <v xml:space="preserve"> </v>
      </c>
      <c r="U293" t="str">
        <f>Beds!C324</f>
        <v/>
      </c>
      <c r="W293">
        <f t="shared" si="4"/>
        <v>0</v>
      </c>
      <c r="X293" s="14">
        <f>IF($T293=Models!$E$6,IF($U293&lt;1,LOOKUP($A$3,Models!$D$7:$D$9,Models!$F$7:$F$9),IF(AND($U293&gt;=1,$U293&lt;=3),LOOKUP($A$3,Models!$D$7:$D$9,Models!$G$7:$G$9),IF(AND($U293&gt;=4,$U293&lt;=6),LOOKUP($A$3,Models!$D$7:$D$9,Models!$H$7:$H$9), IF(AND($U293&gt;=7,$U293&lt;=10),LOOKUP($A$3,Models!$D$7:$D$9,Models!$I$7:$I$9), IF($U293 &gt; 10,LOOKUP($A$3,Models!$D$7:$D$9,Models!$J$7:$J$9), 0))))), 0)</f>
        <v>0</v>
      </c>
      <c r="Y293" s="14">
        <f>IF($T293=Models!$E$11,IF($U293&lt;1,LOOKUP($A$3,Models!$D$7:$D$9,Models!$F$12:$F$14),IF(AND($U293&gt;=1,$U293&lt;=3),LOOKUP($A$3,Models!$D$7:$D$9,Models!$G$12:$G$14),IF(AND($U293&gt;=4,$U293&lt;=6),LOOKUP($A$3,Models!$D$7:$D$9,Models!$H$12:$H$14), IF(AND($U293&gt;=7,$U293&lt;=10),LOOKUP($A$3,Models!$D$7:$D$9,Models!$I$12:$I$14), IF($U293 &gt; 10,LOOKUP($A$3,Models!$D$7:$D$9,Models!$J$12:$J$14), 0))))), 0)</f>
        <v>0</v>
      </c>
      <c r="Z293" s="14">
        <f>IF($T293=Models!$E$16,IF($U293&lt;1,LOOKUP($A$3,Models!$D$7:$D$9,Models!$F$17:$F$19),IF(AND($U293&gt;=1,$U293&lt;=3),LOOKUP($A$3,Models!$D$7:$D$9,Models!$G$17:$G$19),IF(AND($U293&gt;=4,$U293&lt;=6),LOOKUP($A$3,Models!$D$7:$D$9,Models!$H$17:$H$19), IF(AND($U293&gt;=7,$U293&lt;=10),LOOKUP($A$3,Models!$D$7:$D$9,Models!$I$17:$I$19), IF($U293 &gt; 10,LOOKUP($A$3,Models!$D$7:$D$9,Models!$J$17:$J$19), 0))))), 0)</f>
        <v>0</v>
      </c>
      <c r="AA293" s="14">
        <f>IF($T293=Models!$E$21,IF($U293&lt;1,LOOKUP($A$3,Models!$D$7:$D$9,Models!$F$22:$F$24),IF(AND($U293&gt;=1,$U293&lt;=3),LOOKUP($A$3,Models!$D$7:$D$9,Models!$G$22:$G$24),IF(AND($U293&gt;=4,$U293&lt;=6),LOOKUP($A$3,Models!$D$7:$D$9,Models!$H$22:$H$24), IF(AND($U293&gt;=7,$U293&lt;=10),LOOKUP($A$3,Models!$D$7:$D$9,Models!$I$22:$I$24), IF($U293 &gt; 10,LOOKUP($A$3,Models!$D$7:$D$9,Models!$J$22:$J$24), 0))))), 0)</f>
        <v>0</v>
      </c>
      <c r="AB293" s="14">
        <f>IF($T293=Models!$E$26,IF($U293&lt;1,LOOKUP($A$3,Models!$D$7:$D$9,Models!$F$27:$F$29),IF(AND($U293&gt;=1,$U293&lt;=3),LOOKUP($A$3,Models!$D$7:$D$9,Models!$G$27:$G$29),IF(AND($U293&gt;=4,$U293&lt;=6),LOOKUP($A$3,Models!$D$7:$D$9,Models!$H$27:$H$29), IF(AND($U293&gt;=7,$U293&lt;=10),LOOKUP($A$3,Models!$D$7:$D$9,Models!$I$27:$I$29), IF($U293 &gt; 10,LOOKUP($A$3,Models!$D$7:$D$9,Models!$J$27:$J$29), 0))))), 0)</f>
        <v>0</v>
      </c>
      <c r="AC293" s="14">
        <f>IF($T293=Models!$E$31,IF($U293&lt;1,LOOKUP($A$3,Models!$D$7:$D$9,Models!$F$32:$F$34),IF(AND($U293&gt;=1,$U293&lt;=3),LOOKUP($A$3,Models!$D$7:$D$9,Models!$G$32:$G$34),IF(AND($U293&gt;=4,$U293&lt;=6),LOOKUP($A$3,Models!$D$7:$D$9,Models!$H$32:$H$34), IF(AND($U293&gt;=7,$U293&lt;=10),LOOKUP($A$3,Models!$D$7:$D$9,Models!$I$32:$I$34), IF($U293 &gt; 10,LOOKUP($A$3,Models!$D$7:$D$9,Models!$J$32:$J$34), 0))))), 0)</f>
        <v>0</v>
      </c>
      <c r="AD293" s="14">
        <f>IF($T293=Models!$E$39,IF($U293&lt;1,LOOKUP($A$3,Models!$D$7:$D$9,Models!$F$40:$F$42),IF(AND($U293&gt;=1,$U293&lt;=4),LOOKUP($A$3,Models!$D$7:$D$9,Models!$G$40:$G$42),IF(AND($U293&gt;=5,$U293&lt;=7),LOOKUP($A$3,Models!$D$7:$D$9,Models!$H$40:$H$42), IF($U293 &gt; 7,LOOKUP($A$3,Models!$D$7:$D$9,Models!$I$40:$I$42), 0)))), 0)</f>
        <v>0</v>
      </c>
      <c r="AE293" s="14">
        <f>IF($T293=Models!$E$44,IF($U293&lt;1,LOOKUP($A$3,Models!$D$7:$D$9,Models!$F$45:$F$47),IF(AND($U293&gt;=1,$U293&lt;=4),LOOKUP($A$3,Models!$D$7:$D$9,Models!$G$45:$G$47),IF(AND($U293&gt;=5,$U293&lt;=7),LOOKUP($A$3,Models!$D$7:$D$9,Models!$H$45:$H$47), IF($U293 &gt; 7,LOOKUP($A$3,Models!$D$7:$D$9,Models!$I$45:$I$47), 0)))), 0)</f>
        <v>0</v>
      </c>
      <c r="AF293" s="14">
        <f>IF($T293=Models!$E$49,IF($U293&lt;1,LOOKUP($A$3,Models!$D$7:$D$9,Models!$F$50:$F$52),IF(AND($U293&gt;=1,$U293&lt;=4),LOOKUP($A$3,Models!$D$7:$D$9,Models!$G$50:$G$52),IF(AND($U293&gt;=5,$U293&lt;=7),LOOKUP($A$3,Models!$D$7:$D$9,Models!$H$50:$H$52), IF($U293 &gt; 7,LOOKUP($A$3,Models!$D$7:$D$9,Models!$I$50:$I$52), 0)))), 0)</f>
        <v>0</v>
      </c>
      <c r="AG293" s="14">
        <f>IF($T293=Models!$E$54,IF($U293&lt;1,LOOKUP($A$3,Models!$D$7:$D$9,Models!$F$55:$F$57),IF(AND($U293&gt;=1,$U293&lt;=4),LOOKUP($A$3,Models!$D$7:$D$9,Models!$G$55:$G$57),IF(AND($U293&gt;=5,$U293&lt;=7),LOOKUP($A$3,Models!$D$7:$D$9,Models!$H$55:$H$57), IF($U293 &gt; 7,LOOKUP($A$3,Models!$D$7:$D$9,Models!$I$55:$I$57), 0)))), 0)</f>
        <v>0</v>
      </c>
      <c r="AH293" s="14">
        <f>IF($T293=Models!$E$59,IF($U293&lt;1,LOOKUP($A$3,Models!$D$7:$D$9,Models!$F$60:$F$62),IF(AND($U293&gt;=1,$U293&lt;=4),LOOKUP($A$3,Models!$D$7:$D$9,Models!$G$60:$G$62),IF(AND($U293&gt;=5,$U293&lt;=7),LOOKUP($A$3,Models!$D$7:$D$9,Models!$H$60:$H$62), IF($U293 &gt; 7,LOOKUP($A$3,Models!$D$7:$D$9,Models!$I$60:$I$62), 0)))), 0)</f>
        <v>0</v>
      </c>
    </row>
    <row r="294" spans="16:34">
      <c r="P294" s="6" t="e">
        <f ca="1">IF(LOOKUP(Beds!A327, Models!$A$4:$A$105, Models!$B$4:$B$105) = "QUEBEC 2", " ", IF(LOOKUP(Beds!A327, Models!$A$4:$A$105, Models!$B$4:$B$105) = "QUEBEC", " ", IF(Beds!B327 = 0, 0, YEAR(NOW())-IF(VALUE(LEFT(Beds!B327,2))&gt;80,CONCATENATE(19,LEFT(Beds!B327,2)),CONCATENATE(20,LEFT(Beds!B327,2))))))</f>
        <v>#N/A</v>
      </c>
      <c r="S294" s="7" t="str">
        <f>LEFT(Beds!A325,4)</f>
        <v/>
      </c>
      <c r="T294" t="str">
        <f>IF(S294 = "", " ", LOOKUP(S294,Models!$A$4:$A$99,Models!$B$4:$B$99))</f>
        <v xml:space="preserve"> </v>
      </c>
      <c r="U294" t="str">
        <f>Beds!C325</f>
        <v/>
      </c>
      <c r="W294">
        <f t="shared" si="4"/>
        <v>0</v>
      </c>
      <c r="X294" s="14">
        <f>IF($T294=Models!$E$6,IF($U294&lt;1,LOOKUP($A$3,Models!$D$7:$D$9,Models!$F$7:$F$9),IF(AND($U294&gt;=1,$U294&lt;=3),LOOKUP($A$3,Models!$D$7:$D$9,Models!$G$7:$G$9),IF(AND($U294&gt;=4,$U294&lt;=6),LOOKUP($A$3,Models!$D$7:$D$9,Models!$H$7:$H$9), IF(AND($U294&gt;=7,$U294&lt;=10),LOOKUP($A$3,Models!$D$7:$D$9,Models!$I$7:$I$9), IF($U294 &gt; 10,LOOKUP($A$3,Models!$D$7:$D$9,Models!$J$7:$J$9), 0))))), 0)</f>
        <v>0</v>
      </c>
      <c r="Y294" s="14">
        <f>IF($T294=Models!$E$11,IF($U294&lt;1,LOOKUP($A$3,Models!$D$7:$D$9,Models!$F$12:$F$14),IF(AND($U294&gt;=1,$U294&lt;=3),LOOKUP($A$3,Models!$D$7:$D$9,Models!$G$12:$G$14),IF(AND($U294&gt;=4,$U294&lt;=6),LOOKUP($A$3,Models!$D$7:$D$9,Models!$H$12:$H$14), IF(AND($U294&gt;=7,$U294&lt;=10),LOOKUP($A$3,Models!$D$7:$D$9,Models!$I$12:$I$14), IF($U294 &gt; 10,LOOKUP($A$3,Models!$D$7:$D$9,Models!$J$12:$J$14), 0))))), 0)</f>
        <v>0</v>
      </c>
      <c r="Z294" s="14">
        <f>IF($T294=Models!$E$16,IF($U294&lt;1,LOOKUP($A$3,Models!$D$7:$D$9,Models!$F$17:$F$19),IF(AND($U294&gt;=1,$U294&lt;=3),LOOKUP($A$3,Models!$D$7:$D$9,Models!$G$17:$G$19),IF(AND($U294&gt;=4,$U294&lt;=6),LOOKUP($A$3,Models!$D$7:$D$9,Models!$H$17:$H$19), IF(AND($U294&gt;=7,$U294&lt;=10),LOOKUP($A$3,Models!$D$7:$D$9,Models!$I$17:$I$19), IF($U294 &gt; 10,LOOKUP($A$3,Models!$D$7:$D$9,Models!$J$17:$J$19), 0))))), 0)</f>
        <v>0</v>
      </c>
      <c r="AA294" s="14">
        <f>IF($T294=Models!$E$21,IF($U294&lt;1,LOOKUP($A$3,Models!$D$7:$D$9,Models!$F$22:$F$24),IF(AND($U294&gt;=1,$U294&lt;=3),LOOKUP($A$3,Models!$D$7:$D$9,Models!$G$22:$G$24),IF(AND($U294&gt;=4,$U294&lt;=6),LOOKUP($A$3,Models!$D$7:$D$9,Models!$H$22:$H$24), IF(AND($U294&gt;=7,$U294&lt;=10),LOOKUP($A$3,Models!$D$7:$D$9,Models!$I$22:$I$24), IF($U294 &gt; 10,LOOKUP($A$3,Models!$D$7:$D$9,Models!$J$22:$J$24), 0))))), 0)</f>
        <v>0</v>
      </c>
      <c r="AB294" s="14">
        <f>IF($T294=Models!$E$26,IF($U294&lt;1,LOOKUP($A$3,Models!$D$7:$D$9,Models!$F$27:$F$29),IF(AND($U294&gt;=1,$U294&lt;=3),LOOKUP($A$3,Models!$D$7:$D$9,Models!$G$27:$G$29),IF(AND($U294&gt;=4,$U294&lt;=6),LOOKUP($A$3,Models!$D$7:$D$9,Models!$H$27:$H$29), IF(AND($U294&gt;=7,$U294&lt;=10),LOOKUP($A$3,Models!$D$7:$D$9,Models!$I$27:$I$29), IF($U294 &gt; 10,LOOKUP($A$3,Models!$D$7:$D$9,Models!$J$27:$J$29), 0))))), 0)</f>
        <v>0</v>
      </c>
      <c r="AC294" s="14">
        <f>IF($T294=Models!$E$31,IF($U294&lt;1,LOOKUP($A$3,Models!$D$7:$D$9,Models!$F$32:$F$34),IF(AND($U294&gt;=1,$U294&lt;=3),LOOKUP($A$3,Models!$D$7:$D$9,Models!$G$32:$G$34),IF(AND($U294&gt;=4,$U294&lt;=6),LOOKUP($A$3,Models!$D$7:$D$9,Models!$H$32:$H$34), IF(AND($U294&gt;=7,$U294&lt;=10),LOOKUP($A$3,Models!$D$7:$D$9,Models!$I$32:$I$34), IF($U294 &gt; 10,LOOKUP($A$3,Models!$D$7:$D$9,Models!$J$32:$J$34), 0))))), 0)</f>
        <v>0</v>
      </c>
      <c r="AD294" s="14">
        <f>IF($T294=Models!$E$39,IF($U294&lt;1,LOOKUP($A$3,Models!$D$7:$D$9,Models!$F$40:$F$42),IF(AND($U294&gt;=1,$U294&lt;=4),LOOKUP($A$3,Models!$D$7:$D$9,Models!$G$40:$G$42),IF(AND($U294&gt;=5,$U294&lt;=7),LOOKUP($A$3,Models!$D$7:$D$9,Models!$H$40:$H$42), IF($U294 &gt; 7,LOOKUP($A$3,Models!$D$7:$D$9,Models!$I$40:$I$42), 0)))), 0)</f>
        <v>0</v>
      </c>
      <c r="AE294" s="14">
        <f>IF($T294=Models!$E$44,IF($U294&lt;1,LOOKUP($A$3,Models!$D$7:$D$9,Models!$F$45:$F$47),IF(AND($U294&gt;=1,$U294&lt;=4),LOOKUP($A$3,Models!$D$7:$D$9,Models!$G$45:$G$47),IF(AND($U294&gt;=5,$U294&lt;=7),LOOKUP($A$3,Models!$D$7:$D$9,Models!$H$45:$H$47), IF($U294 &gt; 7,LOOKUP($A$3,Models!$D$7:$D$9,Models!$I$45:$I$47), 0)))), 0)</f>
        <v>0</v>
      </c>
      <c r="AF294" s="14">
        <f>IF($T294=Models!$E$49,IF($U294&lt;1,LOOKUP($A$3,Models!$D$7:$D$9,Models!$F$50:$F$52),IF(AND($U294&gt;=1,$U294&lt;=4),LOOKUP($A$3,Models!$D$7:$D$9,Models!$G$50:$G$52),IF(AND($U294&gt;=5,$U294&lt;=7),LOOKUP($A$3,Models!$D$7:$D$9,Models!$H$50:$H$52), IF($U294 &gt; 7,LOOKUP($A$3,Models!$D$7:$D$9,Models!$I$50:$I$52), 0)))), 0)</f>
        <v>0</v>
      </c>
      <c r="AG294" s="14">
        <f>IF($T294=Models!$E$54,IF($U294&lt;1,LOOKUP($A$3,Models!$D$7:$D$9,Models!$F$55:$F$57),IF(AND($U294&gt;=1,$U294&lt;=4),LOOKUP($A$3,Models!$D$7:$D$9,Models!$G$55:$G$57),IF(AND($U294&gt;=5,$U294&lt;=7),LOOKUP($A$3,Models!$D$7:$D$9,Models!$H$55:$H$57), IF($U294 &gt; 7,LOOKUP($A$3,Models!$D$7:$D$9,Models!$I$55:$I$57), 0)))), 0)</f>
        <v>0</v>
      </c>
      <c r="AH294" s="14">
        <f>IF($T294=Models!$E$59,IF($U294&lt;1,LOOKUP($A$3,Models!$D$7:$D$9,Models!$F$60:$F$62),IF(AND($U294&gt;=1,$U294&lt;=4),LOOKUP($A$3,Models!$D$7:$D$9,Models!$G$60:$G$62),IF(AND($U294&gt;=5,$U294&lt;=7),LOOKUP($A$3,Models!$D$7:$D$9,Models!$H$60:$H$62), IF($U294 &gt; 7,LOOKUP($A$3,Models!$D$7:$D$9,Models!$I$60:$I$62), 0)))), 0)</f>
        <v>0</v>
      </c>
    </row>
    <row r="295" spans="16:34">
      <c r="P295" s="6" t="e">
        <f ca="1">IF(LOOKUP(Beds!A328, Models!$A$4:$A$105, Models!$B$4:$B$105) = "QUEBEC 2", " ", IF(LOOKUP(Beds!A328, Models!$A$4:$A$105, Models!$B$4:$B$105) = "QUEBEC", " ", IF(Beds!B328 = 0, 0, YEAR(NOW())-IF(VALUE(LEFT(Beds!B328,2))&gt;80,CONCATENATE(19,LEFT(Beds!B328,2)),CONCATENATE(20,LEFT(Beds!B328,2))))))</f>
        <v>#N/A</v>
      </c>
      <c r="S295" s="7" t="str">
        <f>LEFT(Beds!A326,4)</f>
        <v/>
      </c>
      <c r="T295" t="str">
        <f>IF(S295 = "", " ", LOOKUP(S295,Models!$A$4:$A$99,Models!$B$4:$B$99))</f>
        <v xml:space="preserve"> </v>
      </c>
      <c r="U295" t="str">
        <f>Beds!C326</f>
        <v/>
      </c>
      <c r="W295">
        <f t="shared" si="4"/>
        <v>0</v>
      </c>
      <c r="X295" s="14">
        <f>IF($T295=Models!$E$6,IF($U295&lt;1,LOOKUP($A$3,Models!$D$7:$D$9,Models!$F$7:$F$9),IF(AND($U295&gt;=1,$U295&lt;=3),LOOKUP($A$3,Models!$D$7:$D$9,Models!$G$7:$G$9),IF(AND($U295&gt;=4,$U295&lt;=6),LOOKUP($A$3,Models!$D$7:$D$9,Models!$H$7:$H$9), IF(AND($U295&gt;=7,$U295&lt;=10),LOOKUP($A$3,Models!$D$7:$D$9,Models!$I$7:$I$9), IF($U295 &gt; 10,LOOKUP($A$3,Models!$D$7:$D$9,Models!$J$7:$J$9), 0))))), 0)</f>
        <v>0</v>
      </c>
      <c r="Y295" s="14">
        <f>IF($T295=Models!$E$11,IF($U295&lt;1,LOOKUP($A$3,Models!$D$7:$D$9,Models!$F$12:$F$14),IF(AND($U295&gt;=1,$U295&lt;=3),LOOKUP($A$3,Models!$D$7:$D$9,Models!$G$12:$G$14),IF(AND($U295&gt;=4,$U295&lt;=6),LOOKUP($A$3,Models!$D$7:$D$9,Models!$H$12:$H$14), IF(AND($U295&gt;=7,$U295&lt;=10),LOOKUP($A$3,Models!$D$7:$D$9,Models!$I$12:$I$14), IF($U295 &gt; 10,LOOKUP($A$3,Models!$D$7:$D$9,Models!$J$12:$J$14), 0))))), 0)</f>
        <v>0</v>
      </c>
      <c r="Z295" s="14">
        <f>IF($T295=Models!$E$16,IF($U295&lt;1,LOOKUP($A$3,Models!$D$7:$D$9,Models!$F$17:$F$19),IF(AND($U295&gt;=1,$U295&lt;=3),LOOKUP($A$3,Models!$D$7:$D$9,Models!$G$17:$G$19),IF(AND($U295&gt;=4,$U295&lt;=6),LOOKUP($A$3,Models!$D$7:$D$9,Models!$H$17:$H$19), IF(AND($U295&gt;=7,$U295&lt;=10),LOOKUP($A$3,Models!$D$7:$D$9,Models!$I$17:$I$19), IF($U295 &gt; 10,LOOKUP($A$3,Models!$D$7:$D$9,Models!$J$17:$J$19), 0))))), 0)</f>
        <v>0</v>
      </c>
      <c r="AA295" s="14">
        <f>IF($T295=Models!$E$21,IF($U295&lt;1,LOOKUP($A$3,Models!$D$7:$D$9,Models!$F$22:$F$24),IF(AND($U295&gt;=1,$U295&lt;=3),LOOKUP($A$3,Models!$D$7:$D$9,Models!$G$22:$G$24),IF(AND($U295&gt;=4,$U295&lt;=6),LOOKUP($A$3,Models!$D$7:$D$9,Models!$H$22:$H$24), IF(AND($U295&gt;=7,$U295&lt;=10),LOOKUP($A$3,Models!$D$7:$D$9,Models!$I$22:$I$24), IF($U295 &gt; 10,LOOKUP($A$3,Models!$D$7:$D$9,Models!$J$22:$J$24), 0))))), 0)</f>
        <v>0</v>
      </c>
      <c r="AB295" s="14">
        <f>IF($T295=Models!$E$26,IF($U295&lt;1,LOOKUP($A$3,Models!$D$7:$D$9,Models!$F$27:$F$29),IF(AND($U295&gt;=1,$U295&lt;=3),LOOKUP($A$3,Models!$D$7:$D$9,Models!$G$27:$G$29),IF(AND($U295&gt;=4,$U295&lt;=6),LOOKUP($A$3,Models!$D$7:$D$9,Models!$H$27:$H$29), IF(AND($U295&gt;=7,$U295&lt;=10),LOOKUP($A$3,Models!$D$7:$D$9,Models!$I$27:$I$29), IF($U295 &gt; 10,LOOKUP($A$3,Models!$D$7:$D$9,Models!$J$27:$J$29), 0))))), 0)</f>
        <v>0</v>
      </c>
      <c r="AC295" s="14">
        <f>IF($T295=Models!$E$31,IF($U295&lt;1,LOOKUP($A$3,Models!$D$7:$D$9,Models!$F$32:$F$34),IF(AND($U295&gt;=1,$U295&lt;=3),LOOKUP($A$3,Models!$D$7:$D$9,Models!$G$32:$G$34),IF(AND($U295&gt;=4,$U295&lt;=6),LOOKUP($A$3,Models!$D$7:$D$9,Models!$H$32:$H$34), IF(AND($U295&gt;=7,$U295&lt;=10),LOOKUP($A$3,Models!$D$7:$D$9,Models!$I$32:$I$34), IF($U295 &gt; 10,LOOKUP($A$3,Models!$D$7:$D$9,Models!$J$32:$J$34), 0))))), 0)</f>
        <v>0</v>
      </c>
      <c r="AD295" s="14">
        <f>IF($T295=Models!$E$39,IF($U295&lt;1,LOOKUP($A$3,Models!$D$7:$D$9,Models!$F$40:$F$42),IF(AND($U295&gt;=1,$U295&lt;=4),LOOKUP($A$3,Models!$D$7:$D$9,Models!$G$40:$G$42),IF(AND($U295&gt;=5,$U295&lt;=7),LOOKUP($A$3,Models!$D$7:$D$9,Models!$H$40:$H$42), IF($U295 &gt; 7,LOOKUP($A$3,Models!$D$7:$D$9,Models!$I$40:$I$42), 0)))), 0)</f>
        <v>0</v>
      </c>
      <c r="AE295" s="14">
        <f>IF($T295=Models!$E$44,IF($U295&lt;1,LOOKUP($A$3,Models!$D$7:$D$9,Models!$F$45:$F$47),IF(AND($U295&gt;=1,$U295&lt;=4),LOOKUP($A$3,Models!$D$7:$D$9,Models!$G$45:$G$47),IF(AND($U295&gt;=5,$U295&lt;=7),LOOKUP($A$3,Models!$D$7:$D$9,Models!$H$45:$H$47), IF($U295 &gt; 7,LOOKUP($A$3,Models!$D$7:$D$9,Models!$I$45:$I$47), 0)))), 0)</f>
        <v>0</v>
      </c>
      <c r="AF295" s="14">
        <f>IF($T295=Models!$E$49,IF($U295&lt;1,LOOKUP($A$3,Models!$D$7:$D$9,Models!$F$50:$F$52),IF(AND($U295&gt;=1,$U295&lt;=4),LOOKUP($A$3,Models!$D$7:$D$9,Models!$G$50:$G$52),IF(AND($U295&gt;=5,$U295&lt;=7),LOOKUP($A$3,Models!$D$7:$D$9,Models!$H$50:$H$52), IF($U295 &gt; 7,LOOKUP($A$3,Models!$D$7:$D$9,Models!$I$50:$I$52), 0)))), 0)</f>
        <v>0</v>
      </c>
      <c r="AG295" s="14">
        <f>IF($T295=Models!$E$54,IF($U295&lt;1,LOOKUP($A$3,Models!$D$7:$D$9,Models!$F$55:$F$57),IF(AND($U295&gt;=1,$U295&lt;=4),LOOKUP($A$3,Models!$D$7:$D$9,Models!$G$55:$G$57),IF(AND($U295&gt;=5,$U295&lt;=7),LOOKUP($A$3,Models!$D$7:$D$9,Models!$H$55:$H$57), IF($U295 &gt; 7,LOOKUP($A$3,Models!$D$7:$D$9,Models!$I$55:$I$57), 0)))), 0)</f>
        <v>0</v>
      </c>
      <c r="AH295" s="14">
        <f>IF($T295=Models!$E$59,IF($U295&lt;1,LOOKUP($A$3,Models!$D$7:$D$9,Models!$F$60:$F$62),IF(AND($U295&gt;=1,$U295&lt;=4),LOOKUP($A$3,Models!$D$7:$D$9,Models!$G$60:$G$62),IF(AND($U295&gt;=5,$U295&lt;=7),LOOKUP($A$3,Models!$D$7:$D$9,Models!$H$60:$H$62), IF($U295 &gt; 7,LOOKUP($A$3,Models!$D$7:$D$9,Models!$I$60:$I$62), 0)))), 0)</f>
        <v>0</v>
      </c>
    </row>
    <row r="296" spans="16:34">
      <c r="P296" s="6" t="e">
        <f ca="1">IF(LOOKUP(Beds!A329, Models!$A$4:$A$105, Models!$B$4:$B$105) = "QUEBEC 2", " ", IF(LOOKUP(Beds!A329, Models!$A$4:$A$105, Models!$B$4:$B$105) = "QUEBEC", " ", IF(Beds!B329 = 0, 0, YEAR(NOW())-IF(VALUE(LEFT(Beds!B329,2))&gt;80,CONCATENATE(19,LEFT(Beds!B329,2)),CONCATENATE(20,LEFT(Beds!B329,2))))))</f>
        <v>#N/A</v>
      </c>
      <c r="S296" s="7" t="str">
        <f>LEFT(Beds!A327,4)</f>
        <v/>
      </c>
      <c r="T296" t="str">
        <f>IF(S296 = "", " ", LOOKUP(S296,Models!$A$4:$A$99,Models!$B$4:$B$99))</f>
        <v xml:space="preserve"> </v>
      </c>
      <c r="U296" t="str">
        <f>Beds!C327</f>
        <v/>
      </c>
      <c r="W296">
        <f t="shared" si="4"/>
        <v>0</v>
      </c>
      <c r="X296" s="14">
        <f>IF($T296=Models!$E$6,IF($U296&lt;1,LOOKUP($A$3,Models!$D$7:$D$9,Models!$F$7:$F$9),IF(AND($U296&gt;=1,$U296&lt;=3),LOOKUP($A$3,Models!$D$7:$D$9,Models!$G$7:$G$9),IF(AND($U296&gt;=4,$U296&lt;=6),LOOKUP($A$3,Models!$D$7:$D$9,Models!$H$7:$H$9), IF(AND($U296&gt;=7,$U296&lt;=10),LOOKUP($A$3,Models!$D$7:$D$9,Models!$I$7:$I$9), IF($U296 &gt; 10,LOOKUP($A$3,Models!$D$7:$D$9,Models!$J$7:$J$9), 0))))), 0)</f>
        <v>0</v>
      </c>
      <c r="Y296" s="14">
        <f>IF($T296=Models!$E$11,IF($U296&lt;1,LOOKUP($A$3,Models!$D$7:$D$9,Models!$F$12:$F$14),IF(AND($U296&gt;=1,$U296&lt;=3),LOOKUP($A$3,Models!$D$7:$D$9,Models!$G$12:$G$14),IF(AND($U296&gt;=4,$U296&lt;=6),LOOKUP($A$3,Models!$D$7:$D$9,Models!$H$12:$H$14), IF(AND($U296&gt;=7,$U296&lt;=10),LOOKUP($A$3,Models!$D$7:$D$9,Models!$I$12:$I$14), IF($U296 &gt; 10,LOOKUP($A$3,Models!$D$7:$D$9,Models!$J$12:$J$14), 0))))), 0)</f>
        <v>0</v>
      </c>
      <c r="Z296" s="14">
        <f>IF($T296=Models!$E$16,IF($U296&lt;1,LOOKUP($A$3,Models!$D$7:$D$9,Models!$F$17:$F$19),IF(AND($U296&gt;=1,$U296&lt;=3),LOOKUP($A$3,Models!$D$7:$D$9,Models!$G$17:$G$19),IF(AND($U296&gt;=4,$U296&lt;=6),LOOKUP($A$3,Models!$D$7:$D$9,Models!$H$17:$H$19), IF(AND($U296&gt;=7,$U296&lt;=10),LOOKUP($A$3,Models!$D$7:$D$9,Models!$I$17:$I$19), IF($U296 &gt; 10,LOOKUP($A$3,Models!$D$7:$D$9,Models!$J$17:$J$19), 0))))), 0)</f>
        <v>0</v>
      </c>
      <c r="AA296" s="14">
        <f>IF($T296=Models!$E$21,IF($U296&lt;1,LOOKUP($A$3,Models!$D$7:$D$9,Models!$F$22:$F$24),IF(AND($U296&gt;=1,$U296&lt;=3),LOOKUP($A$3,Models!$D$7:$D$9,Models!$G$22:$G$24),IF(AND($U296&gt;=4,$U296&lt;=6),LOOKUP($A$3,Models!$D$7:$D$9,Models!$H$22:$H$24), IF(AND($U296&gt;=7,$U296&lt;=10),LOOKUP($A$3,Models!$D$7:$D$9,Models!$I$22:$I$24), IF($U296 &gt; 10,LOOKUP($A$3,Models!$D$7:$D$9,Models!$J$22:$J$24), 0))))), 0)</f>
        <v>0</v>
      </c>
      <c r="AB296" s="14">
        <f>IF($T296=Models!$E$26,IF($U296&lt;1,LOOKUP($A$3,Models!$D$7:$D$9,Models!$F$27:$F$29),IF(AND($U296&gt;=1,$U296&lt;=3),LOOKUP($A$3,Models!$D$7:$D$9,Models!$G$27:$G$29),IF(AND($U296&gt;=4,$U296&lt;=6),LOOKUP($A$3,Models!$D$7:$D$9,Models!$H$27:$H$29), IF(AND($U296&gt;=7,$U296&lt;=10),LOOKUP($A$3,Models!$D$7:$D$9,Models!$I$27:$I$29), IF($U296 &gt; 10,LOOKUP($A$3,Models!$D$7:$D$9,Models!$J$27:$J$29), 0))))), 0)</f>
        <v>0</v>
      </c>
      <c r="AC296" s="14">
        <f>IF($T296=Models!$E$31,IF($U296&lt;1,LOOKUP($A$3,Models!$D$7:$D$9,Models!$F$32:$F$34),IF(AND($U296&gt;=1,$U296&lt;=3),LOOKUP($A$3,Models!$D$7:$D$9,Models!$G$32:$G$34),IF(AND($U296&gt;=4,$U296&lt;=6),LOOKUP($A$3,Models!$D$7:$D$9,Models!$H$32:$H$34), IF(AND($U296&gt;=7,$U296&lt;=10),LOOKUP($A$3,Models!$D$7:$D$9,Models!$I$32:$I$34), IF($U296 &gt; 10,LOOKUP($A$3,Models!$D$7:$D$9,Models!$J$32:$J$34), 0))))), 0)</f>
        <v>0</v>
      </c>
      <c r="AD296" s="14">
        <f>IF($T296=Models!$E$39,IF($U296&lt;1,LOOKUP($A$3,Models!$D$7:$D$9,Models!$F$40:$F$42),IF(AND($U296&gt;=1,$U296&lt;=4),LOOKUP($A$3,Models!$D$7:$D$9,Models!$G$40:$G$42),IF(AND($U296&gt;=5,$U296&lt;=7),LOOKUP($A$3,Models!$D$7:$D$9,Models!$H$40:$H$42), IF($U296 &gt; 7,LOOKUP($A$3,Models!$D$7:$D$9,Models!$I$40:$I$42), 0)))), 0)</f>
        <v>0</v>
      </c>
      <c r="AE296" s="14">
        <f>IF($T296=Models!$E$44,IF($U296&lt;1,LOOKUP($A$3,Models!$D$7:$D$9,Models!$F$45:$F$47),IF(AND($U296&gt;=1,$U296&lt;=4),LOOKUP($A$3,Models!$D$7:$D$9,Models!$G$45:$G$47),IF(AND($U296&gt;=5,$U296&lt;=7),LOOKUP($A$3,Models!$D$7:$D$9,Models!$H$45:$H$47), IF($U296 &gt; 7,LOOKUP($A$3,Models!$D$7:$D$9,Models!$I$45:$I$47), 0)))), 0)</f>
        <v>0</v>
      </c>
      <c r="AF296" s="14">
        <f>IF($T296=Models!$E$49,IF($U296&lt;1,LOOKUP($A$3,Models!$D$7:$D$9,Models!$F$50:$F$52),IF(AND($U296&gt;=1,$U296&lt;=4),LOOKUP($A$3,Models!$D$7:$D$9,Models!$G$50:$G$52),IF(AND($U296&gt;=5,$U296&lt;=7),LOOKUP($A$3,Models!$D$7:$D$9,Models!$H$50:$H$52), IF($U296 &gt; 7,LOOKUP($A$3,Models!$D$7:$D$9,Models!$I$50:$I$52), 0)))), 0)</f>
        <v>0</v>
      </c>
      <c r="AG296" s="14">
        <f>IF($T296=Models!$E$54,IF($U296&lt;1,LOOKUP($A$3,Models!$D$7:$D$9,Models!$F$55:$F$57),IF(AND($U296&gt;=1,$U296&lt;=4),LOOKUP($A$3,Models!$D$7:$D$9,Models!$G$55:$G$57),IF(AND($U296&gt;=5,$U296&lt;=7),LOOKUP($A$3,Models!$D$7:$D$9,Models!$H$55:$H$57), IF($U296 &gt; 7,LOOKUP($A$3,Models!$D$7:$D$9,Models!$I$55:$I$57), 0)))), 0)</f>
        <v>0</v>
      </c>
      <c r="AH296" s="14">
        <f>IF($T296=Models!$E$59,IF($U296&lt;1,LOOKUP($A$3,Models!$D$7:$D$9,Models!$F$60:$F$62),IF(AND($U296&gt;=1,$U296&lt;=4),LOOKUP($A$3,Models!$D$7:$D$9,Models!$G$60:$G$62),IF(AND($U296&gt;=5,$U296&lt;=7),LOOKUP($A$3,Models!$D$7:$D$9,Models!$H$60:$H$62), IF($U296 &gt; 7,LOOKUP($A$3,Models!$D$7:$D$9,Models!$I$60:$I$62), 0)))), 0)</f>
        <v>0</v>
      </c>
    </row>
    <row r="297" spans="16:34">
      <c r="P297" s="6" t="e">
        <f ca="1">IF(LOOKUP(Beds!A330, Models!$A$4:$A$105, Models!$B$4:$B$105) = "QUEBEC 2", " ", IF(LOOKUP(Beds!A330, Models!$A$4:$A$105, Models!$B$4:$B$105) = "QUEBEC", " ", IF(Beds!B330 = 0, 0, YEAR(NOW())-IF(VALUE(LEFT(Beds!B330,2))&gt;80,CONCATENATE(19,LEFT(Beds!B330,2)),CONCATENATE(20,LEFT(Beds!B330,2))))))</f>
        <v>#N/A</v>
      </c>
      <c r="S297" s="7" t="str">
        <f>LEFT(Beds!A328,4)</f>
        <v/>
      </c>
      <c r="T297" t="str">
        <f>IF(S297 = "", " ", LOOKUP(S297,Models!$A$4:$A$99,Models!$B$4:$B$99))</f>
        <v xml:space="preserve"> </v>
      </c>
      <c r="U297" t="str">
        <f>Beds!C328</f>
        <v/>
      </c>
      <c r="W297">
        <f t="shared" si="4"/>
        <v>0</v>
      </c>
      <c r="X297" s="14">
        <f>IF($T297=Models!$E$6,IF($U297&lt;1,LOOKUP($A$3,Models!$D$7:$D$9,Models!$F$7:$F$9),IF(AND($U297&gt;=1,$U297&lt;=3),LOOKUP($A$3,Models!$D$7:$D$9,Models!$G$7:$G$9),IF(AND($U297&gt;=4,$U297&lt;=6),LOOKUP($A$3,Models!$D$7:$D$9,Models!$H$7:$H$9), IF(AND($U297&gt;=7,$U297&lt;=10),LOOKUP($A$3,Models!$D$7:$D$9,Models!$I$7:$I$9), IF($U297 &gt; 10,LOOKUP($A$3,Models!$D$7:$D$9,Models!$J$7:$J$9), 0))))), 0)</f>
        <v>0</v>
      </c>
      <c r="Y297" s="14">
        <f>IF($T297=Models!$E$11,IF($U297&lt;1,LOOKUP($A$3,Models!$D$7:$D$9,Models!$F$12:$F$14),IF(AND($U297&gt;=1,$U297&lt;=3),LOOKUP($A$3,Models!$D$7:$D$9,Models!$G$12:$G$14),IF(AND($U297&gt;=4,$U297&lt;=6),LOOKUP($A$3,Models!$D$7:$D$9,Models!$H$12:$H$14), IF(AND($U297&gt;=7,$U297&lt;=10),LOOKUP($A$3,Models!$D$7:$D$9,Models!$I$12:$I$14), IF($U297 &gt; 10,LOOKUP($A$3,Models!$D$7:$D$9,Models!$J$12:$J$14), 0))))), 0)</f>
        <v>0</v>
      </c>
      <c r="Z297" s="14">
        <f>IF($T297=Models!$E$16,IF($U297&lt;1,LOOKUP($A$3,Models!$D$7:$D$9,Models!$F$17:$F$19),IF(AND($U297&gt;=1,$U297&lt;=3),LOOKUP($A$3,Models!$D$7:$D$9,Models!$G$17:$G$19),IF(AND($U297&gt;=4,$U297&lt;=6),LOOKUP($A$3,Models!$D$7:$D$9,Models!$H$17:$H$19), IF(AND($U297&gt;=7,$U297&lt;=10),LOOKUP($A$3,Models!$D$7:$D$9,Models!$I$17:$I$19), IF($U297 &gt; 10,LOOKUP($A$3,Models!$D$7:$D$9,Models!$J$17:$J$19), 0))))), 0)</f>
        <v>0</v>
      </c>
      <c r="AA297" s="14">
        <f>IF($T297=Models!$E$21,IF($U297&lt;1,LOOKUP($A$3,Models!$D$7:$D$9,Models!$F$22:$F$24),IF(AND($U297&gt;=1,$U297&lt;=3),LOOKUP($A$3,Models!$D$7:$D$9,Models!$G$22:$G$24),IF(AND($U297&gt;=4,$U297&lt;=6),LOOKUP($A$3,Models!$D$7:$D$9,Models!$H$22:$H$24), IF(AND($U297&gt;=7,$U297&lt;=10),LOOKUP($A$3,Models!$D$7:$D$9,Models!$I$22:$I$24), IF($U297 &gt; 10,LOOKUP($A$3,Models!$D$7:$D$9,Models!$J$22:$J$24), 0))))), 0)</f>
        <v>0</v>
      </c>
      <c r="AB297" s="14">
        <f>IF($T297=Models!$E$26,IF($U297&lt;1,LOOKUP($A$3,Models!$D$7:$D$9,Models!$F$27:$F$29),IF(AND($U297&gt;=1,$U297&lt;=3),LOOKUP($A$3,Models!$D$7:$D$9,Models!$G$27:$G$29),IF(AND($U297&gt;=4,$U297&lt;=6),LOOKUP($A$3,Models!$D$7:$D$9,Models!$H$27:$H$29), IF(AND($U297&gt;=7,$U297&lt;=10),LOOKUP($A$3,Models!$D$7:$D$9,Models!$I$27:$I$29), IF($U297 &gt; 10,LOOKUP($A$3,Models!$D$7:$D$9,Models!$J$27:$J$29), 0))))), 0)</f>
        <v>0</v>
      </c>
      <c r="AC297" s="14">
        <f>IF($T297=Models!$E$31,IF($U297&lt;1,LOOKUP($A$3,Models!$D$7:$D$9,Models!$F$32:$F$34),IF(AND($U297&gt;=1,$U297&lt;=3),LOOKUP($A$3,Models!$D$7:$D$9,Models!$G$32:$G$34),IF(AND($U297&gt;=4,$U297&lt;=6),LOOKUP($A$3,Models!$D$7:$D$9,Models!$H$32:$H$34), IF(AND($U297&gt;=7,$U297&lt;=10),LOOKUP($A$3,Models!$D$7:$D$9,Models!$I$32:$I$34), IF($U297 &gt; 10,LOOKUP($A$3,Models!$D$7:$D$9,Models!$J$32:$J$34), 0))))), 0)</f>
        <v>0</v>
      </c>
      <c r="AD297" s="14">
        <f>IF($T297=Models!$E$39,IF($U297&lt;1,LOOKUP($A$3,Models!$D$7:$D$9,Models!$F$40:$F$42),IF(AND($U297&gt;=1,$U297&lt;=4),LOOKUP($A$3,Models!$D$7:$D$9,Models!$G$40:$G$42),IF(AND($U297&gt;=5,$U297&lt;=7),LOOKUP($A$3,Models!$D$7:$D$9,Models!$H$40:$H$42), IF($U297 &gt; 7,LOOKUP($A$3,Models!$D$7:$D$9,Models!$I$40:$I$42), 0)))), 0)</f>
        <v>0</v>
      </c>
      <c r="AE297" s="14">
        <f>IF($T297=Models!$E$44,IF($U297&lt;1,LOOKUP($A$3,Models!$D$7:$D$9,Models!$F$45:$F$47),IF(AND($U297&gt;=1,$U297&lt;=4),LOOKUP($A$3,Models!$D$7:$D$9,Models!$G$45:$G$47),IF(AND($U297&gt;=5,$U297&lt;=7),LOOKUP($A$3,Models!$D$7:$D$9,Models!$H$45:$H$47), IF($U297 &gt; 7,LOOKUP($A$3,Models!$D$7:$D$9,Models!$I$45:$I$47), 0)))), 0)</f>
        <v>0</v>
      </c>
      <c r="AF297" s="14">
        <f>IF($T297=Models!$E$49,IF($U297&lt;1,LOOKUP($A$3,Models!$D$7:$D$9,Models!$F$50:$F$52),IF(AND($U297&gt;=1,$U297&lt;=4),LOOKUP($A$3,Models!$D$7:$D$9,Models!$G$50:$G$52),IF(AND($U297&gt;=5,$U297&lt;=7),LOOKUP($A$3,Models!$D$7:$D$9,Models!$H$50:$H$52), IF($U297 &gt; 7,LOOKUP($A$3,Models!$D$7:$D$9,Models!$I$50:$I$52), 0)))), 0)</f>
        <v>0</v>
      </c>
      <c r="AG297" s="14">
        <f>IF($T297=Models!$E$54,IF($U297&lt;1,LOOKUP($A$3,Models!$D$7:$D$9,Models!$F$55:$F$57),IF(AND($U297&gt;=1,$U297&lt;=4),LOOKUP($A$3,Models!$D$7:$D$9,Models!$G$55:$G$57),IF(AND($U297&gt;=5,$U297&lt;=7),LOOKUP($A$3,Models!$D$7:$D$9,Models!$H$55:$H$57), IF($U297 &gt; 7,LOOKUP($A$3,Models!$D$7:$D$9,Models!$I$55:$I$57), 0)))), 0)</f>
        <v>0</v>
      </c>
      <c r="AH297" s="14">
        <f>IF($T297=Models!$E$59,IF($U297&lt;1,LOOKUP($A$3,Models!$D$7:$D$9,Models!$F$60:$F$62),IF(AND($U297&gt;=1,$U297&lt;=4),LOOKUP($A$3,Models!$D$7:$D$9,Models!$G$60:$G$62),IF(AND($U297&gt;=5,$U297&lt;=7),LOOKUP($A$3,Models!$D$7:$D$9,Models!$H$60:$H$62), IF($U297 &gt; 7,LOOKUP($A$3,Models!$D$7:$D$9,Models!$I$60:$I$62), 0)))), 0)</f>
        <v>0</v>
      </c>
    </row>
    <row r="298" spans="16:34">
      <c r="P298" s="6" t="e">
        <f ca="1">IF(LOOKUP(Beds!A331, Models!$A$4:$A$105, Models!$B$4:$B$105) = "QUEBEC 2", " ", IF(LOOKUP(Beds!A331, Models!$A$4:$A$105, Models!$B$4:$B$105) = "QUEBEC", " ", IF(Beds!B331 = 0, 0, YEAR(NOW())-IF(VALUE(LEFT(Beds!B331,2))&gt;80,CONCATENATE(19,LEFT(Beds!B331,2)),CONCATENATE(20,LEFT(Beds!B331,2))))))</f>
        <v>#N/A</v>
      </c>
      <c r="S298" s="7" t="str">
        <f>LEFT(Beds!A329,4)</f>
        <v/>
      </c>
      <c r="T298" t="str">
        <f>IF(S298 = "", " ", LOOKUP(S298,Models!$A$4:$A$99,Models!$B$4:$B$99))</f>
        <v xml:space="preserve"> </v>
      </c>
      <c r="U298" t="str">
        <f>Beds!C329</f>
        <v/>
      </c>
      <c r="W298">
        <f t="shared" si="4"/>
        <v>0</v>
      </c>
      <c r="X298" s="14">
        <f>IF($T298=Models!$E$6,IF($U298&lt;1,LOOKUP($A$3,Models!$D$7:$D$9,Models!$F$7:$F$9),IF(AND($U298&gt;=1,$U298&lt;=3),LOOKUP($A$3,Models!$D$7:$D$9,Models!$G$7:$G$9),IF(AND($U298&gt;=4,$U298&lt;=6),LOOKUP($A$3,Models!$D$7:$D$9,Models!$H$7:$H$9), IF(AND($U298&gt;=7,$U298&lt;=10),LOOKUP($A$3,Models!$D$7:$D$9,Models!$I$7:$I$9), IF($U298 &gt; 10,LOOKUP($A$3,Models!$D$7:$D$9,Models!$J$7:$J$9), 0))))), 0)</f>
        <v>0</v>
      </c>
      <c r="Y298" s="14">
        <f>IF($T298=Models!$E$11,IF($U298&lt;1,LOOKUP($A$3,Models!$D$7:$D$9,Models!$F$12:$F$14),IF(AND($U298&gt;=1,$U298&lt;=3),LOOKUP($A$3,Models!$D$7:$D$9,Models!$G$12:$G$14),IF(AND($U298&gt;=4,$U298&lt;=6),LOOKUP($A$3,Models!$D$7:$D$9,Models!$H$12:$H$14), IF(AND($U298&gt;=7,$U298&lt;=10),LOOKUP($A$3,Models!$D$7:$D$9,Models!$I$12:$I$14), IF($U298 &gt; 10,LOOKUP($A$3,Models!$D$7:$D$9,Models!$J$12:$J$14), 0))))), 0)</f>
        <v>0</v>
      </c>
      <c r="Z298" s="14">
        <f>IF($T298=Models!$E$16,IF($U298&lt;1,LOOKUP($A$3,Models!$D$7:$D$9,Models!$F$17:$F$19),IF(AND($U298&gt;=1,$U298&lt;=3),LOOKUP($A$3,Models!$D$7:$D$9,Models!$G$17:$G$19),IF(AND($U298&gt;=4,$U298&lt;=6),LOOKUP($A$3,Models!$D$7:$D$9,Models!$H$17:$H$19), IF(AND($U298&gt;=7,$U298&lt;=10),LOOKUP($A$3,Models!$D$7:$D$9,Models!$I$17:$I$19), IF($U298 &gt; 10,LOOKUP($A$3,Models!$D$7:$D$9,Models!$J$17:$J$19), 0))))), 0)</f>
        <v>0</v>
      </c>
      <c r="AA298" s="14">
        <f>IF($T298=Models!$E$21,IF($U298&lt;1,LOOKUP($A$3,Models!$D$7:$D$9,Models!$F$22:$F$24),IF(AND($U298&gt;=1,$U298&lt;=3),LOOKUP($A$3,Models!$D$7:$D$9,Models!$G$22:$G$24),IF(AND($U298&gt;=4,$U298&lt;=6),LOOKUP($A$3,Models!$D$7:$D$9,Models!$H$22:$H$24), IF(AND($U298&gt;=7,$U298&lt;=10),LOOKUP($A$3,Models!$D$7:$D$9,Models!$I$22:$I$24), IF($U298 &gt; 10,LOOKUP($A$3,Models!$D$7:$D$9,Models!$J$22:$J$24), 0))))), 0)</f>
        <v>0</v>
      </c>
      <c r="AB298" s="14">
        <f>IF($T298=Models!$E$26,IF($U298&lt;1,LOOKUP($A$3,Models!$D$7:$D$9,Models!$F$27:$F$29),IF(AND($U298&gt;=1,$U298&lt;=3),LOOKUP($A$3,Models!$D$7:$D$9,Models!$G$27:$G$29),IF(AND($U298&gt;=4,$U298&lt;=6),LOOKUP($A$3,Models!$D$7:$D$9,Models!$H$27:$H$29), IF(AND($U298&gt;=7,$U298&lt;=10),LOOKUP($A$3,Models!$D$7:$D$9,Models!$I$27:$I$29), IF($U298 &gt; 10,LOOKUP($A$3,Models!$D$7:$D$9,Models!$J$27:$J$29), 0))))), 0)</f>
        <v>0</v>
      </c>
      <c r="AC298" s="14">
        <f>IF($T298=Models!$E$31,IF($U298&lt;1,LOOKUP($A$3,Models!$D$7:$D$9,Models!$F$32:$F$34),IF(AND($U298&gt;=1,$U298&lt;=3),LOOKUP($A$3,Models!$D$7:$D$9,Models!$G$32:$G$34),IF(AND($U298&gt;=4,$U298&lt;=6),LOOKUP($A$3,Models!$D$7:$D$9,Models!$H$32:$H$34), IF(AND($U298&gt;=7,$U298&lt;=10),LOOKUP($A$3,Models!$D$7:$D$9,Models!$I$32:$I$34), IF($U298 &gt; 10,LOOKUP($A$3,Models!$D$7:$D$9,Models!$J$32:$J$34), 0))))), 0)</f>
        <v>0</v>
      </c>
      <c r="AD298" s="14">
        <f>IF($T298=Models!$E$39,IF($U298&lt;1,LOOKUP($A$3,Models!$D$7:$D$9,Models!$F$40:$F$42),IF(AND($U298&gt;=1,$U298&lt;=4),LOOKUP($A$3,Models!$D$7:$D$9,Models!$G$40:$G$42),IF(AND($U298&gt;=5,$U298&lt;=7),LOOKUP($A$3,Models!$D$7:$D$9,Models!$H$40:$H$42), IF($U298 &gt; 7,LOOKUP($A$3,Models!$D$7:$D$9,Models!$I$40:$I$42), 0)))), 0)</f>
        <v>0</v>
      </c>
      <c r="AE298" s="14">
        <f>IF($T298=Models!$E$44,IF($U298&lt;1,LOOKUP($A$3,Models!$D$7:$D$9,Models!$F$45:$F$47),IF(AND($U298&gt;=1,$U298&lt;=4),LOOKUP($A$3,Models!$D$7:$D$9,Models!$G$45:$G$47),IF(AND($U298&gt;=5,$U298&lt;=7),LOOKUP($A$3,Models!$D$7:$D$9,Models!$H$45:$H$47), IF($U298 &gt; 7,LOOKUP($A$3,Models!$D$7:$D$9,Models!$I$45:$I$47), 0)))), 0)</f>
        <v>0</v>
      </c>
      <c r="AF298" s="14">
        <f>IF($T298=Models!$E$49,IF($U298&lt;1,LOOKUP($A$3,Models!$D$7:$D$9,Models!$F$50:$F$52),IF(AND($U298&gt;=1,$U298&lt;=4),LOOKUP($A$3,Models!$D$7:$D$9,Models!$G$50:$G$52),IF(AND($U298&gt;=5,$U298&lt;=7),LOOKUP($A$3,Models!$D$7:$D$9,Models!$H$50:$H$52), IF($U298 &gt; 7,LOOKUP($A$3,Models!$D$7:$D$9,Models!$I$50:$I$52), 0)))), 0)</f>
        <v>0</v>
      </c>
      <c r="AG298" s="14">
        <f>IF($T298=Models!$E$54,IF($U298&lt;1,LOOKUP($A$3,Models!$D$7:$D$9,Models!$F$55:$F$57),IF(AND($U298&gt;=1,$U298&lt;=4),LOOKUP($A$3,Models!$D$7:$D$9,Models!$G$55:$G$57),IF(AND($U298&gt;=5,$U298&lt;=7),LOOKUP($A$3,Models!$D$7:$D$9,Models!$H$55:$H$57), IF($U298 &gt; 7,LOOKUP($A$3,Models!$D$7:$D$9,Models!$I$55:$I$57), 0)))), 0)</f>
        <v>0</v>
      </c>
      <c r="AH298" s="14">
        <f>IF($T298=Models!$E$59,IF($U298&lt;1,LOOKUP($A$3,Models!$D$7:$D$9,Models!$F$60:$F$62),IF(AND($U298&gt;=1,$U298&lt;=4),LOOKUP($A$3,Models!$D$7:$D$9,Models!$G$60:$G$62),IF(AND($U298&gt;=5,$U298&lt;=7),LOOKUP($A$3,Models!$D$7:$D$9,Models!$H$60:$H$62), IF($U298 &gt; 7,LOOKUP($A$3,Models!$D$7:$D$9,Models!$I$60:$I$62), 0)))), 0)</f>
        <v>0</v>
      </c>
    </row>
    <row r="299" spans="16:34">
      <c r="P299" s="6" t="e">
        <f ca="1">IF(LOOKUP(Beds!A332, Models!$A$4:$A$105, Models!$B$4:$B$105) = "QUEBEC 2", " ", IF(LOOKUP(Beds!A332, Models!$A$4:$A$105, Models!$B$4:$B$105) = "QUEBEC", " ", IF(Beds!B332 = 0, 0, YEAR(NOW())-IF(VALUE(LEFT(Beds!B332,2))&gt;80,CONCATENATE(19,LEFT(Beds!B332,2)),CONCATENATE(20,LEFT(Beds!B332,2))))))</f>
        <v>#N/A</v>
      </c>
      <c r="S299" s="7" t="str">
        <f>LEFT(Beds!A330,4)</f>
        <v/>
      </c>
      <c r="T299" t="str">
        <f>IF(S299 = "", " ", LOOKUP(S299,Models!$A$4:$A$99,Models!$B$4:$B$99))</f>
        <v xml:space="preserve"> </v>
      </c>
      <c r="U299" t="str">
        <f>Beds!C330</f>
        <v/>
      </c>
      <c r="W299">
        <f t="shared" si="4"/>
        <v>0</v>
      </c>
      <c r="X299" s="14">
        <f>IF($T299=Models!$E$6,IF($U299&lt;1,LOOKUP($A$3,Models!$D$7:$D$9,Models!$F$7:$F$9),IF(AND($U299&gt;=1,$U299&lt;=3),LOOKUP($A$3,Models!$D$7:$D$9,Models!$G$7:$G$9),IF(AND($U299&gt;=4,$U299&lt;=6),LOOKUP($A$3,Models!$D$7:$D$9,Models!$H$7:$H$9), IF(AND($U299&gt;=7,$U299&lt;=10),LOOKUP($A$3,Models!$D$7:$D$9,Models!$I$7:$I$9), IF($U299 &gt; 10,LOOKUP($A$3,Models!$D$7:$D$9,Models!$J$7:$J$9), 0))))), 0)</f>
        <v>0</v>
      </c>
      <c r="Y299" s="14">
        <f>IF($T299=Models!$E$11,IF($U299&lt;1,LOOKUP($A$3,Models!$D$7:$D$9,Models!$F$12:$F$14),IF(AND($U299&gt;=1,$U299&lt;=3),LOOKUP($A$3,Models!$D$7:$D$9,Models!$G$12:$G$14),IF(AND($U299&gt;=4,$U299&lt;=6),LOOKUP($A$3,Models!$D$7:$D$9,Models!$H$12:$H$14), IF(AND($U299&gt;=7,$U299&lt;=10),LOOKUP($A$3,Models!$D$7:$D$9,Models!$I$12:$I$14), IF($U299 &gt; 10,LOOKUP($A$3,Models!$D$7:$D$9,Models!$J$12:$J$14), 0))))), 0)</f>
        <v>0</v>
      </c>
      <c r="Z299" s="14">
        <f>IF($T299=Models!$E$16,IF($U299&lt;1,LOOKUP($A$3,Models!$D$7:$D$9,Models!$F$17:$F$19),IF(AND($U299&gt;=1,$U299&lt;=3),LOOKUP($A$3,Models!$D$7:$D$9,Models!$G$17:$G$19),IF(AND($U299&gt;=4,$U299&lt;=6),LOOKUP($A$3,Models!$D$7:$D$9,Models!$H$17:$H$19), IF(AND($U299&gt;=7,$U299&lt;=10),LOOKUP($A$3,Models!$D$7:$D$9,Models!$I$17:$I$19), IF($U299 &gt; 10,LOOKUP($A$3,Models!$D$7:$D$9,Models!$J$17:$J$19), 0))))), 0)</f>
        <v>0</v>
      </c>
      <c r="AA299" s="14">
        <f>IF($T299=Models!$E$21,IF($U299&lt;1,LOOKUP($A$3,Models!$D$7:$D$9,Models!$F$22:$F$24),IF(AND($U299&gt;=1,$U299&lt;=3),LOOKUP($A$3,Models!$D$7:$D$9,Models!$G$22:$G$24),IF(AND($U299&gt;=4,$U299&lt;=6),LOOKUP($A$3,Models!$D$7:$D$9,Models!$H$22:$H$24), IF(AND($U299&gt;=7,$U299&lt;=10),LOOKUP($A$3,Models!$D$7:$D$9,Models!$I$22:$I$24), IF($U299 &gt; 10,LOOKUP($A$3,Models!$D$7:$D$9,Models!$J$22:$J$24), 0))))), 0)</f>
        <v>0</v>
      </c>
      <c r="AB299" s="14">
        <f>IF($T299=Models!$E$26,IF($U299&lt;1,LOOKUP($A$3,Models!$D$7:$D$9,Models!$F$27:$F$29),IF(AND($U299&gt;=1,$U299&lt;=3),LOOKUP($A$3,Models!$D$7:$D$9,Models!$G$27:$G$29),IF(AND($U299&gt;=4,$U299&lt;=6),LOOKUP($A$3,Models!$D$7:$D$9,Models!$H$27:$H$29), IF(AND($U299&gt;=7,$U299&lt;=10),LOOKUP($A$3,Models!$D$7:$D$9,Models!$I$27:$I$29), IF($U299 &gt; 10,LOOKUP($A$3,Models!$D$7:$D$9,Models!$J$27:$J$29), 0))))), 0)</f>
        <v>0</v>
      </c>
      <c r="AC299" s="14">
        <f>IF($T299=Models!$E$31,IF($U299&lt;1,LOOKUP($A$3,Models!$D$7:$D$9,Models!$F$32:$F$34),IF(AND($U299&gt;=1,$U299&lt;=3),LOOKUP($A$3,Models!$D$7:$D$9,Models!$G$32:$G$34),IF(AND($U299&gt;=4,$U299&lt;=6),LOOKUP($A$3,Models!$D$7:$D$9,Models!$H$32:$H$34), IF(AND($U299&gt;=7,$U299&lt;=10),LOOKUP($A$3,Models!$D$7:$D$9,Models!$I$32:$I$34), IF($U299 &gt; 10,LOOKUP($A$3,Models!$D$7:$D$9,Models!$J$32:$J$34), 0))))), 0)</f>
        <v>0</v>
      </c>
      <c r="AD299" s="14">
        <f>IF($T299=Models!$E$39,IF($U299&lt;1,LOOKUP($A$3,Models!$D$7:$D$9,Models!$F$40:$F$42),IF(AND($U299&gt;=1,$U299&lt;=4),LOOKUP($A$3,Models!$D$7:$D$9,Models!$G$40:$G$42),IF(AND($U299&gt;=5,$U299&lt;=7),LOOKUP($A$3,Models!$D$7:$D$9,Models!$H$40:$H$42), IF($U299 &gt; 7,LOOKUP($A$3,Models!$D$7:$D$9,Models!$I$40:$I$42), 0)))), 0)</f>
        <v>0</v>
      </c>
      <c r="AE299" s="14">
        <f>IF($T299=Models!$E$44,IF($U299&lt;1,LOOKUP($A$3,Models!$D$7:$D$9,Models!$F$45:$F$47),IF(AND($U299&gt;=1,$U299&lt;=4),LOOKUP($A$3,Models!$D$7:$D$9,Models!$G$45:$G$47),IF(AND($U299&gt;=5,$U299&lt;=7),LOOKUP($A$3,Models!$D$7:$D$9,Models!$H$45:$H$47), IF($U299 &gt; 7,LOOKUP($A$3,Models!$D$7:$D$9,Models!$I$45:$I$47), 0)))), 0)</f>
        <v>0</v>
      </c>
      <c r="AF299" s="14">
        <f>IF($T299=Models!$E$49,IF($U299&lt;1,LOOKUP($A$3,Models!$D$7:$D$9,Models!$F$50:$F$52),IF(AND($U299&gt;=1,$U299&lt;=4),LOOKUP($A$3,Models!$D$7:$D$9,Models!$G$50:$G$52),IF(AND($U299&gt;=5,$U299&lt;=7),LOOKUP($A$3,Models!$D$7:$D$9,Models!$H$50:$H$52), IF($U299 &gt; 7,LOOKUP($A$3,Models!$D$7:$D$9,Models!$I$50:$I$52), 0)))), 0)</f>
        <v>0</v>
      </c>
      <c r="AG299" s="14">
        <f>IF($T299=Models!$E$54,IF($U299&lt;1,LOOKUP($A$3,Models!$D$7:$D$9,Models!$F$55:$F$57),IF(AND($U299&gt;=1,$U299&lt;=4),LOOKUP($A$3,Models!$D$7:$D$9,Models!$G$55:$G$57),IF(AND($U299&gt;=5,$U299&lt;=7),LOOKUP($A$3,Models!$D$7:$D$9,Models!$H$55:$H$57), IF($U299 &gt; 7,LOOKUP($A$3,Models!$D$7:$D$9,Models!$I$55:$I$57), 0)))), 0)</f>
        <v>0</v>
      </c>
      <c r="AH299" s="14">
        <f>IF($T299=Models!$E$59,IF($U299&lt;1,LOOKUP($A$3,Models!$D$7:$D$9,Models!$F$60:$F$62),IF(AND($U299&gt;=1,$U299&lt;=4),LOOKUP($A$3,Models!$D$7:$D$9,Models!$G$60:$G$62),IF(AND($U299&gt;=5,$U299&lt;=7),LOOKUP($A$3,Models!$D$7:$D$9,Models!$H$60:$H$62), IF($U299 &gt; 7,LOOKUP($A$3,Models!$D$7:$D$9,Models!$I$60:$I$62), 0)))), 0)</f>
        <v>0</v>
      </c>
    </row>
    <row r="300" spans="16:34">
      <c r="P300" s="6" t="e">
        <f ca="1">IF(LOOKUP(Beds!A333, Models!$A$4:$A$105, Models!$B$4:$B$105) = "QUEBEC 2", " ", IF(LOOKUP(Beds!A333, Models!$A$4:$A$105, Models!$B$4:$B$105) = "QUEBEC", " ", IF(Beds!B333 = 0, 0, YEAR(NOW())-IF(VALUE(LEFT(Beds!B333,2))&gt;80,CONCATENATE(19,LEFT(Beds!B333,2)),CONCATENATE(20,LEFT(Beds!B333,2))))))</f>
        <v>#N/A</v>
      </c>
      <c r="S300" s="7" t="str">
        <f>LEFT(Beds!A331,4)</f>
        <v/>
      </c>
      <c r="T300" t="str">
        <f>IF(S300 = "", " ", LOOKUP(S300,Models!$A$4:$A$99,Models!$B$4:$B$99))</f>
        <v xml:space="preserve"> </v>
      </c>
      <c r="U300" t="str">
        <f>Beds!C331</f>
        <v/>
      </c>
      <c r="W300">
        <f t="shared" si="4"/>
        <v>0</v>
      </c>
      <c r="X300" s="14">
        <f>IF($T300=Models!$E$6,IF($U300&lt;1,LOOKUP($A$3,Models!$D$7:$D$9,Models!$F$7:$F$9),IF(AND($U300&gt;=1,$U300&lt;=3),LOOKUP($A$3,Models!$D$7:$D$9,Models!$G$7:$G$9),IF(AND($U300&gt;=4,$U300&lt;=6),LOOKUP($A$3,Models!$D$7:$D$9,Models!$H$7:$H$9), IF(AND($U300&gt;=7,$U300&lt;=10),LOOKUP($A$3,Models!$D$7:$D$9,Models!$I$7:$I$9), IF($U300 &gt; 10,LOOKUP($A$3,Models!$D$7:$D$9,Models!$J$7:$J$9), 0))))), 0)</f>
        <v>0</v>
      </c>
      <c r="Y300" s="14">
        <f>IF($T300=Models!$E$11,IF($U300&lt;1,LOOKUP($A$3,Models!$D$7:$D$9,Models!$F$12:$F$14),IF(AND($U300&gt;=1,$U300&lt;=3),LOOKUP($A$3,Models!$D$7:$D$9,Models!$G$12:$G$14),IF(AND($U300&gt;=4,$U300&lt;=6),LOOKUP($A$3,Models!$D$7:$D$9,Models!$H$12:$H$14), IF(AND($U300&gt;=7,$U300&lt;=10),LOOKUP($A$3,Models!$D$7:$D$9,Models!$I$12:$I$14), IF($U300 &gt; 10,LOOKUP($A$3,Models!$D$7:$D$9,Models!$J$12:$J$14), 0))))), 0)</f>
        <v>0</v>
      </c>
      <c r="Z300" s="14">
        <f>IF($T300=Models!$E$16,IF($U300&lt;1,LOOKUP($A$3,Models!$D$7:$D$9,Models!$F$17:$F$19),IF(AND($U300&gt;=1,$U300&lt;=3),LOOKUP($A$3,Models!$D$7:$D$9,Models!$G$17:$G$19),IF(AND($U300&gt;=4,$U300&lt;=6),LOOKUP($A$3,Models!$D$7:$D$9,Models!$H$17:$H$19), IF(AND($U300&gt;=7,$U300&lt;=10),LOOKUP($A$3,Models!$D$7:$D$9,Models!$I$17:$I$19), IF($U300 &gt; 10,LOOKUP($A$3,Models!$D$7:$D$9,Models!$J$17:$J$19), 0))))), 0)</f>
        <v>0</v>
      </c>
      <c r="AA300" s="14">
        <f>IF($T300=Models!$E$21,IF($U300&lt;1,LOOKUP($A$3,Models!$D$7:$D$9,Models!$F$22:$F$24),IF(AND($U300&gt;=1,$U300&lt;=3),LOOKUP($A$3,Models!$D$7:$D$9,Models!$G$22:$G$24),IF(AND($U300&gt;=4,$U300&lt;=6),LOOKUP($A$3,Models!$D$7:$D$9,Models!$H$22:$H$24), IF(AND($U300&gt;=7,$U300&lt;=10),LOOKUP($A$3,Models!$D$7:$D$9,Models!$I$22:$I$24), IF($U300 &gt; 10,LOOKUP($A$3,Models!$D$7:$D$9,Models!$J$22:$J$24), 0))))), 0)</f>
        <v>0</v>
      </c>
      <c r="AB300" s="14">
        <f>IF($T300=Models!$E$26,IF($U300&lt;1,LOOKUP($A$3,Models!$D$7:$D$9,Models!$F$27:$F$29),IF(AND($U300&gt;=1,$U300&lt;=3),LOOKUP($A$3,Models!$D$7:$D$9,Models!$G$27:$G$29),IF(AND($U300&gt;=4,$U300&lt;=6),LOOKUP($A$3,Models!$D$7:$D$9,Models!$H$27:$H$29), IF(AND($U300&gt;=7,$U300&lt;=10),LOOKUP($A$3,Models!$D$7:$D$9,Models!$I$27:$I$29), IF($U300 &gt; 10,LOOKUP($A$3,Models!$D$7:$D$9,Models!$J$27:$J$29), 0))))), 0)</f>
        <v>0</v>
      </c>
      <c r="AC300" s="14">
        <f>IF($T300=Models!$E$31,IF($U300&lt;1,LOOKUP($A$3,Models!$D$7:$D$9,Models!$F$32:$F$34),IF(AND($U300&gt;=1,$U300&lt;=3),LOOKUP($A$3,Models!$D$7:$D$9,Models!$G$32:$G$34),IF(AND($U300&gt;=4,$U300&lt;=6),LOOKUP($A$3,Models!$D$7:$D$9,Models!$H$32:$H$34), IF(AND($U300&gt;=7,$U300&lt;=10),LOOKUP($A$3,Models!$D$7:$D$9,Models!$I$32:$I$34), IF($U300 &gt; 10,LOOKUP($A$3,Models!$D$7:$D$9,Models!$J$32:$J$34), 0))))), 0)</f>
        <v>0</v>
      </c>
      <c r="AD300" s="14">
        <f>IF($T300=Models!$E$39,IF($U300&lt;1,LOOKUP($A$3,Models!$D$7:$D$9,Models!$F$40:$F$42),IF(AND($U300&gt;=1,$U300&lt;=4),LOOKUP($A$3,Models!$D$7:$D$9,Models!$G$40:$G$42),IF(AND($U300&gt;=5,$U300&lt;=7),LOOKUP($A$3,Models!$D$7:$D$9,Models!$H$40:$H$42), IF($U300 &gt; 7,LOOKUP($A$3,Models!$D$7:$D$9,Models!$I$40:$I$42), 0)))), 0)</f>
        <v>0</v>
      </c>
      <c r="AE300" s="14">
        <f>IF($T300=Models!$E$44,IF($U300&lt;1,LOOKUP($A$3,Models!$D$7:$D$9,Models!$F$45:$F$47),IF(AND($U300&gt;=1,$U300&lt;=4),LOOKUP($A$3,Models!$D$7:$D$9,Models!$G$45:$G$47),IF(AND($U300&gt;=5,$U300&lt;=7),LOOKUP($A$3,Models!$D$7:$D$9,Models!$H$45:$H$47), IF($U300 &gt; 7,LOOKUP($A$3,Models!$D$7:$D$9,Models!$I$45:$I$47), 0)))), 0)</f>
        <v>0</v>
      </c>
      <c r="AF300" s="14">
        <f>IF($T300=Models!$E$49,IF($U300&lt;1,LOOKUP($A$3,Models!$D$7:$D$9,Models!$F$50:$F$52),IF(AND($U300&gt;=1,$U300&lt;=4),LOOKUP($A$3,Models!$D$7:$D$9,Models!$G$50:$G$52),IF(AND($U300&gt;=5,$U300&lt;=7),LOOKUP($A$3,Models!$D$7:$D$9,Models!$H$50:$H$52), IF($U300 &gt; 7,LOOKUP($A$3,Models!$D$7:$D$9,Models!$I$50:$I$52), 0)))), 0)</f>
        <v>0</v>
      </c>
      <c r="AG300" s="14">
        <f>IF($T300=Models!$E$54,IF($U300&lt;1,LOOKUP($A$3,Models!$D$7:$D$9,Models!$F$55:$F$57),IF(AND($U300&gt;=1,$U300&lt;=4),LOOKUP($A$3,Models!$D$7:$D$9,Models!$G$55:$G$57),IF(AND($U300&gt;=5,$U300&lt;=7),LOOKUP($A$3,Models!$D$7:$D$9,Models!$H$55:$H$57), IF($U300 &gt; 7,LOOKUP($A$3,Models!$D$7:$D$9,Models!$I$55:$I$57), 0)))), 0)</f>
        <v>0</v>
      </c>
      <c r="AH300" s="14">
        <f>IF($T300=Models!$E$59,IF($U300&lt;1,LOOKUP($A$3,Models!$D$7:$D$9,Models!$F$60:$F$62),IF(AND($U300&gt;=1,$U300&lt;=4),LOOKUP($A$3,Models!$D$7:$D$9,Models!$G$60:$G$62),IF(AND($U300&gt;=5,$U300&lt;=7),LOOKUP($A$3,Models!$D$7:$D$9,Models!$H$60:$H$62), IF($U300 &gt; 7,LOOKUP($A$3,Models!$D$7:$D$9,Models!$I$60:$I$62), 0)))), 0)</f>
        <v>0</v>
      </c>
    </row>
    <row r="301" spans="16:34">
      <c r="P301" s="6" t="e">
        <f ca="1">IF(LOOKUP(Beds!A334, Models!$A$4:$A$105, Models!$B$4:$B$105) = "QUEBEC 2", " ", IF(LOOKUP(Beds!A334, Models!$A$4:$A$105, Models!$B$4:$B$105) = "QUEBEC", " ", IF(Beds!B334 = 0, 0, YEAR(NOW())-IF(VALUE(LEFT(Beds!B334,2))&gt;80,CONCATENATE(19,LEFT(Beds!B334,2)),CONCATENATE(20,LEFT(Beds!B334,2))))))</f>
        <v>#N/A</v>
      </c>
      <c r="S301" s="7" t="str">
        <f>LEFT(Beds!A332,4)</f>
        <v/>
      </c>
      <c r="T301" t="str">
        <f>IF(S301 = "", " ", LOOKUP(S301,Models!$A$4:$A$99,Models!$B$4:$B$99))</f>
        <v xml:space="preserve"> </v>
      </c>
      <c r="U301" t="str">
        <f>Beds!C332</f>
        <v/>
      </c>
      <c r="W301">
        <f t="shared" si="4"/>
        <v>0</v>
      </c>
      <c r="X301" s="14">
        <f>IF($T301=Models!$E$6,IF($U301&lt;1,LOOKUP($A$3,Models!$D$7:$D$9,Models!$F$7:$F$9),IF(AND($U301&gt;=1,$U301&lt;=3),LOOKUP($A$3,Models!$D$7:$D$9,Models!$G$7:$G$9),IF(AND($U301&gt;=4,$U301&lt;=6),LOOKUP($A$3,Models!$D$7:$D$9,Models!$H$7:$H$9), IF(AND($U301&gt;=7,$U301&lt;=10),LOOKUP($A$3,Models!$D$7:$D$9,Models!$I$7:$I$9), IF($U301 &gt; 10,LOOKUP($A$3,Models!$D$7:$D$9,Models!$J$7:$J$9), 0))))), 0)</f>
        <v>0</v>
      </c>
      <c r="Y301" s="14">
        <f>IF($T301=Models!$E$11,IF($U301&lt;1,LOOKUP($A$3,Models!$D$7:$D$9,Models!$F$12:$F$14),IF(AND($U301&gt;=1,$U301&lt;=3),LOOKUP($A$3,Models!$D$7:$D$9,Models!$G$12:$G$14),IF(AND($U301&gt;=4,$U301&lt;=6),LOOKUP($A$3,Models!$D$7:$D$9,Models!$H$12:$H$14), IF(AND($U301&gt;=7,$U301&lt;=10),LOOKUP($A$3,Models!$D$7:$D$9,Models!$I$12:$I$14), IF($U301 &gt; 10,LOOKUP($A$3,Models!$D$7:$D$9,Models!$J$12:$J$14), 0))))), 0)</f>
        <v>0</v>
      </c>
      <c r="Z301" s="14">
        <f>IF($T301=Models!$E$16,IF($U301&lt;1,LOOKUP($A$3,Models!$D$7:$D$9,Models!$F$17:$F$19),IF(AND($U301&gt;=1,$U301&lt;=3),LOOKUP($A$3,Models!$D$7:$D$9,Models!$G$17:$G$19),IF(AND($U301&gt;=4,$U301&lt;=6),LOOKUP($A$3,Models!$D$7:$D$9,Models!$H$17:$H$19), IF(AND($U301&gt;=7,$U301&lt;=10),LOOKUP($A$3,Models!$D$7:$D$9,Models!$I$17:$I$19), IF($U301 &gt; 10,LOOKUP($A$3,Models!$D$7:$D$9,Models!$J$17:$J$19), 0))))), 0)</f>
        <v>0</v>
      </c>
      <c r="AA301" s="14">
        <f>IF($T301=Models!$E$21,IF($U301&lt;1,LOOKUP($A$3,Models!$D$7:$D$9,Models!$F$22:$F$24),IF(AND($U301&gt;=1,$U301&lt;=3),LOOKUP($A$3,Models!$D$7:$D$9,Models!$G$22:$G$24),IF(AND($U301&gt;=4,$U301&lt;=6),LOOKUP($A$3,Models!$D$7:$D$9,Models!$H$22:$H$24), IF(AND($U301&gt;=7,$U301&lt;=10),LOOKUP($A$3,Models!$D$7:$D$9,Models!$I$22:$I$24), IF($U301 &gt; 10,LOOKUP($A$3,Models!$D$7:$D$9,Models!$J$22:$J$24), 0))))), 0)</f>
        <v>0</v>
      </c>
      <c r="AB301" s="14">
        <f>IF($T301=Models!$E$26,IF($U301&lt;1,LOOKUP($A$3,Models!$D$7:$D$9,Models!$F$27:$F$29),IF(AND($U301&gt;=1,$U301&lt;=3),LOOKUP($A$3,Models!$D$7:$D$9,Models!$G$27:$G$29),IF(AND($U301&gt;=4,$U301&lt;=6),LOOKUP($A$3,Models!$D$7:$D$9,Models!$H$27:$H$29), IF(AND($U301&gt;=7,$U301&lt;=10),LOOKUP($A$3,Models!$D$7:$D$9,Models!$I$27:$I$29), IF($U301 &gt; 10,LOOKUP($A$3,Models!$D$7:$D$9,Models!$J$27:$J$29), 0))))), 0)</f>
        <v>0</v>
      </c>
      <c r="AC301" s="14">
        <f>IF($T301=Models!$E$31,IF($U301&lt;1,LOOKUP($A$3,Models!$D$7:$D$9,Models!$F$32:$F$34),IF(AND($U301&gt;=1,$U301&lt;=3),LOOKUP($A$3,Models!$D$7:$D$9,Models!$G$32:$G$34),IF(AND($U301&gt;=4,$U301&lt;=6),LOOKUP($A$3,Models!$D$7:$D$9,Models!$H$32:$H$34), IF(AND($U301&gt;=7,$U301&lt;=10),LOOKUP($A$3,Models!$D$7:$D$9,Models!$I$32:$I$34), IF($U301 &gt; 10,LOOKUP($A$3,Models!$D$7:$D$9,Models!$J$32:$J$34), 0))))), 0)</f>
        <v>0</v>
      </c>
      <c r="AD301" s="14">
        <f>IF($T301=Models!$E$39,IF($U301&lt;1,LOOKUP($A$3,Models!$D$7:$D$9,Models!$F$40:$F$42),IF(AND($U301&gt;=1,$U301&lt;=4),LOOKUP($A$3,Models!$D$7:$D$9,Models!$G$40:$G$42),IF(AND($U301&gt;=5,$U301&lt;=7),LOOKUP($A$3,Models!$D$7:$D$9,Models!$H$40:$H$42), IF($U301 &gt; 7,LOOKUP($A$3,Models!$D$7:$D$9,Models!$I$40:$I$42), 0)))), 0)</f>
        <v>0</v>
      </c>
      <c r="AE301" s="14">
        <f>IF($T301=Models!$E$44,IF($U301&lt;1,LOOKUP($A$3,Models!$D$7:$D$9,Models!$F$45:$F$47),IF(AND($U301&gt;=1,$U301&lt;=4),LOOKUP($A$3,Models!$D$7:$D$9,Models!$G$45:$G$47),IF(AND($U301&gt;=5,$U301&lt;=7),LOOKUP($A$3,Models!$D$7:$D$9,Models!$H$45:$H$47), IF($U301 &gt; 7,LOOKUP($A$3,Models!$D$7:$D$9,Models!$I$45:$I$47), 0)))), 0)</f>
        <v>0</v>
      </c>
      <c r="AF301" s="14">
        <f>IF($T301=Models!$E$49,IF($U301&lt;1,LOOKUP($A$3,Models!$D$7:$D$9,Models!$F$50:$F$52),IF(AND($U301&gt;=1,$U301&lt;=4),LOOKUP($A$3,Models!$D$7:$D$9,Models!$G$50:$G$52),IF(AND($U301&gt;=5,$U301&lt;=7),LOOKUP($A$3,Models!$D$7:$D$9,Models!$H$50:$H$52), IF($U301 &gt; 7,LOOKUP($A$3,Models!$D$7:$D$9,Models!$I$50:$I$52), 0)))), 0)</f>
        <v>0</v>
      </c>
      <c r="AG301" s="14">
        <f>IF($T301=Models!$E$54,IF($U301&lt;1,LOOKUP($A$3,Models!$D$7:$D$9,Models!$F$55:$F$57),IF(AND($U301&gt;=1,$U301&lt;=4),LOOKUP($A$3,Models!$D$7:$D$9,Models!$G$55:$G$57),IF(AND($U301&gt;=5,$U301&lt;=7),LOOKUP($A$3,Models!$D$7:$D$9,Models!$H$55:$H$57), IF($U301 &gt; 7,LOOKUP($A$3,Models!$D$7:$D$9,Models!$I$55:$I$57), 0)))), 0)</f>
        <v>0</v>
      </c>
      <c r="AH301" s="14">
        <f>IF($T301=Models!$E$59,IF($U301&lt;1,LOOKUP($A$3,Models!$D$7:$D$9,Models!$F$60:$F$62),IF(AND($U301&gt;=1,$U301&lt;=4),LOOKUP($A$3,Models!$D$7:$D$9,Models!$G$60:$G$62),IF(AND($U301&gt;=5,$U301&lt;=7),LOOKUP($A$3,Models!$D$7:$D$9,Models!$H$60:$H$62), IF($U301 &gt; 7,LOOKUP($A$3,Models!$D$7:$D$9,Models!$I$60:$I$62), 0)))), 0)</f>
        <v>0</v>
      </c>
    </row>
    <row r="302" spans="16:34">
      <c r="P302" s="6" t="e">
        <f ca="1">IF(LOOKUP(Beds!A335, Models!$A$4:$A$105, Models!$B$4:$B$105) = "QUEBEC 2", " ", IF(LOOKUP(Beds!A335, Models!$A$4:$A$105, Models!$B$4:$B$105) = "QUEBEC", " ", IF(Beds!B335 = 0, 0, YEAR(NOW())-IF(VALUE(LEFT(Beds!B335,2))&gt;80,CONCATENATE(19,LEFT(Beds!B335,2)),CONCATENATE(20,LEFT(Beds!B335,2))))))</f>
        <v>#N/A</v>
      </c>
      <c r="S302" s="7" t="str">
        <f>LEFT(Beds!A333,4)</f>
        <v/>
      </c>
      <c r="T302" t="str">
        <f>IF(S302 = "", " ", LOOKUP(S302,Models!$A$4:$A$99,Models!$B$4:$B$99))</f>
        <v xml:space="preserve"> </v>
      </c>
      <c r="U302" t="str">
        <f>Beds!C333</f>
        <v/>
      </c>
      <c r="W302">
        <f t="shared" si="4"/>
        <v>0</v>
      </c>
      <c r="X302" s="14">
        <f>IF($T302=Models!$E$6,IF($U302&lt;1,LOOKUP($A$3,Models!$D$7:$D$9,Models!$F$7:$F$9),IF(AND($U302&gt;=1,$U302&lt;=3),LOOKUP($A$3,Models!$D$7:$D$9,Models!$G$7:$G$9),IF(AND($U302&gt;=4,$U302&lt;=6),LOOKUP($A$3,Models!$D$7:$D$9,Models!$H$7:$H$9), IF(AND($U302&gt;=7,$U302&lt;=10),LOOKUP($A$3,Models!$D$7:$D$9,Models!$I$7:$I$9), IF($U302 &gt; 10,LOOKUP($A$3,Models!$D$7:$D$9,Models!$J$7:$J$9), 0))))), 0)</f>
        <v>0</v>
      </c>
      <c r="Y302" s="14">
        <f>IF($T302=Models!$E$11,IF($U302&lt;1,LOOKUP($A$3,Models!$D$7:$D$9,Models!$F$12:$F$14),IF(AND($U302&gt;=1,$U302&lt;=3),LOOKUP($A$3,Models!$D$7:$D$9,Models!$G$12:$G$14),IF(AND($U302&gt;=4,$U302&lt;=6),LOOKUP($A$3,Models!$D$7:$D$9,Models!$H$12:$H$14), IF(AND($U302&gt;=7,$U302&lt;=10),LOOKUP($A$3,Models!$D$7:$D$9,Models!$I$12:$I$14), IF($U302 &gt; 10,LOOKUP($A$3,Models!$D$7:$D$9,Models!$J$12:$J$14), 0))))), 0)</f>
        <v>0</v>
      </c>
      <c r="Z302" s="14">
        <f>IF($T302=Models!$E$16,IF($U302&lt;1,LOOKUP($A$3,Models!$D$7:$D$9,Models!$F$17:$F$19),IF(AND($U302&gt;=1,$U302&lt;=3),LOOKUP($A$3,Models!$D$7:$D$9,Models!$G$17:$G$19),IF(AND($U302&gt;=4,$U302&lt;=6),LOOKUP($A$3,Models!$D$7:$D$9,Models!$H$17:$H$19), IF(AND($U302&gt;=7,$U302&lt;=10),LOOKUP($A$3,Models!$D$7:$D$9,Models!$I$17:$I$19), IF($U302 &gt; 10,LOOKUP($A$3,Models!$D$7:$D$9,Models!$J$17:$J$19), 0))))), 0)</f>
        <v>0</v>
      </c>
      <c r="AA302" s="14">
        <f>IF($T302=Models!$E$21,IF($U302&lt;1,LOOKUP($A$3,Models!$D$7:$D$9,Models!$F$22:$F$24),IF(AND($U302&gt;=1,$U302&lt;=3),LOOKUP($A$3,Models!$D$7:$D$9,Models!$G$22:$G$24),IF(AND($U302&gt;=4,$U302&lt;=6),LOOKUP($A$3,Models!$D$7:$D$9,Models!$H$22:$H$24), IF(AND($U302&gt;=7,$U302&lt;=10),LOOKUP($A$3,Models!$D$7:$D$9,Models!$I$22:$I$24), IF($U302 &gt; 10,LOOKUP($A$3,Models!$D$7:$D$9,Models!$J$22:$J$24), 0))))), 0)</f>
        <v>0</v>
      </c>
      <c r="AB302" s="14">
        <f>IF($T302=Models!$E$26,IF($U302&lt;1,LOOKUP($A$3,Models!$D$7:$D$9,Models!$F$27:$F$29),IF(AND($U302&gt;=1,$U302&lt;=3),LOOKUP($A$3,Models!$D$7:$D$9,Models!$G$27:$G$29),IF(AND($U302&gt;=4,$U302&lt;=6),LOOKUP($A$3,Models!$D$7:$D$9,Models!$H$27:$H$29), IF(AND($U302&gt;=7,$U302&lt;=10),LOOKUP($A$3,Models!$D$7:$D$9,Models!$I$27:$I$29), IF($U302 &gt; 10,LOOKUP($A$3,Models!$D$7:$D$9,Models!$J$27:$J$29), 0))))), 0)</f>
        <v>0</v>
      </c>
      <c r="AC302" s="14">
        <f>IF($T302=Models!$E$31,IF($U302&lt;1,LOOKUP($A$3,Models!$D$7:$D$9,Models!$F$32:$F$34),IF(AND($U302&gt;=1,$U302&lt;=3),LOOKUP($A$3,Models!$D$7:$D$9,Models!$G$32:$G$34),IF(AND($U302&gt;=4,$U302&lt;=6),LOOKUP($A$3,Models!$D$7:$D$9,Models!$H$32:$H$34), IF(AND($U302&gt;=7,$U302&lt;=10),LOOKUP($A$3,Models!$D$7:$D$9,Models!$I$32:$I$34), IF($U302 &gt; 10,LOOKUP($A$3,Models!$D$7:$D$9,Models!$J$32:$J$34), 0))))), 0)</f>
        <v>0</v>
      </c>
      <c r="AD302" s="14">
        <f>IF($T302=Models!$E$39,IF($U302&lt;1,LOOKUP($A$3,Models!$D$7:$D$9,Models!$F$40:$F$42),IF(AND($U302&gt;=1,$U302&lt;=4),LOOKUP($A$3,Models!$D$7:$D$9,Models!$G$40:$G$42),IF(AND($U302&gt;=5,$U302&lt;=7),LOOKUP($A$3,Models!$D$7:$D$9,Models!$H$40:$H$42), IF($U302 &gt; 7,LOOKUP($A$3,Models!$D$7:$D$9,Models!$I$40:$I$42), 0)))), 0)</f>
        <v>0</v>
      </c>
      <c r="AE302" s="14">
        <f>IF($T302=Models!$E$44,IF($U302&lt;1,LOOKUP($A$3,Models!$D$7:$D$9,Models!$F$45:$F$47),IF(AND($U302&gt;=1,$U302&lt;=4),LOOKUP($A$3,Models!$D$7:$D$9,Models!$G$45:$G$47),IF(AND($U302&gt;=5,$U302&lt;=7),LOOKUP($A$3,Models!$D$7:$D$9,Models!$H$45:$H$47), IF($U302 &gt; 7,LOOKUP($A$3,Models!$D$7:$D$9,Models!$I$45:$I$47), 0)))), 0)</f>
        <v>0</v>
      </c>
      <c r="AF302" s="14">
        <f>IF($T302=Models!$E$49,IF($U302&lt;1,LOOKUP($A$3,Models!$D$7:$D$9,Models!$F$50:$F$52),IF(AND($U302&gt;=1,$U302&lt;=4),LOOKUP($A$3,Models!$D$7:$D$9,Models!$G$50:$G$52),IF(AND($U302&gt;=5,$U302&lt;=7),LOOKUP($A$3,Models!$D$7:$D$9,Models!$H$50:$H$52), IF($U302 &gt; 7,LOOKUP($A$3,Models!$D$7:$D$9,Models!$I$50:$I$52), 0)))), 0)</f>
        <v>0</v>
      </c>
      <c r="AG302" s="14">
        <f>IF($T302=Models!$E$54,IF($U302&lt;1,LOOKUP($A$3,Models!$D$7:$D$9,Models!$F$55:$F$57),IF(AND($U302&gt;=1,$U302&lt;=4),LOOKUP($A$3,Models!$D$7:$D$9,Models!$G$55:$G$57),IF(AND($U302&gt;=5,$U302&lt;=7),LOOKUP($A$3,Models!$D$7:$D$9,Models!$H$55:$H$57), IF($U302 &gt; 7,LOOKUP($A$3,Models!$D$7:$D$9,Models!$I$55:$I$57), 0)))), 0)</f>
        <v>0</v>
      </c>
      <c r="AH302" s="14">
        <f>IF($T302=Models!$E$59,IF($U302&lt;1,LOOKUP($A$3,Models!$D$7:$D$9,Models!$F$60:$F$62),IF(AND($U302&gt;=1,$U302&lt;=4),LOOKUP($A$3,Models!$D$7:$D$9,Models!$G$60:$G$62),IF(AND($U302&gt;=5,$U302&lt;=7),LOOKUP($A$3,Models!$D$7:$D$9,Models!$H$60:$H$62), IF($U302 &gt; 7,LOOKUP($A$3,Models!$D$7:$D$9,Models!$I$60:$I$62), 0)))), 0)</f>
        <v>0</v>
      </c>
    </row>
    <row r="303" spans="16:34">
      <c r="P303" s="6" t="e">
        <f ca="1">IF(LOOKUP(Beds!A336, Models!$A$4:$A$105, Models!$B$4:$B$105) = "QUEBEC 2", " ", IF(LOOKUP(Beds!A336, Models!$A$4:$A$105, Models!$B$4:$B$105) = "QUEBEC", " ", IF(Beds!B336 = 0, 0, YEAR(NOW())-IF(VALUE(LEFT(Beds!B336,2))&gt;80,CONCATENATE(19,LEFT(Beds!B336,2)),CONCATENATE(20,LEFT(Beds!B336,2))))))</f>
        <v>#N/A</v>
      </c>
      <c r="S303" s="7" t="str">
        <f>LEFT(Beds!A334,4)</f>
        <v/>
      </c>
      <c r="T303" t="str">
        <f>IF(S303 = "", " ", LOOKUP(S303,Models!$A$4:$A$99,Models!$B$4:$B$99))</f>
        <v xml:space="preserve"> </v>
      </c>
      <c r="U303" t="str">
        <f>Beds!C334</f>
        <v/>
      </c>
      <c r="W303">
        <f t="shared" si="4"/>
        <v>0</v>
      </c>
      <c r="X303" s="14">
        <f>IF($T303=Models!$E$6,IF($U303&lt;1,LOOKUP($A$3,Models!$D$7:$D$9,Models!$F$7:$F$9),IF(AND($U303&gt;=1,$U303&lt;=3),LOOKUP($A$3,Models!$D$7:$D$9,Models!$G$7:$G$9),IF(AND($U303&gt;=4,$U303&lt;=6),LOOKUP($A$3,Models!$D$7:$D$9,Models!$H$7:$H$9), IF(AND($U303&gt;=7,$U303&lt;=10),LOOKUP($A$3,Models!$D$7:$D$9,Models!$I$7:$I$9), IF($U303 &gt; 10,LOOKUP($A$3,Models!$D$7:$D$9,Models!$J$7:$J$9), 0))))), 0)</f>
        <v>0</v>
      </c>
      <c r="Y303" s="14">
        <f>IF($T303=Models!$E$11,IF($U303&lt;1,LOOKUP($A$3,Models!$D$7:$D$9,Models!$F$12:$F$14),IF(AND($U303&gt;=1,$U303&lt;=3),LOOKUP($A$3,Models!$D$7:$D$9,Models!$G$12:$G$14),IF(AND($U303&gt;=4,$U303&lt;=6),LOOKUP($A$3,Models!$D$7:$D$9,Models!$H$12:$H$14), IF(AND($U303&gt;=7,$U303&lt;=10),LOOKUP($A$3,Models!$D$7:$D$9,Models!$I$12:$I$14), IF($U303 &gt; 10,LOOKUP($A$3,Models!$D$7:$D$9,Models!$J$12:$J$14), 0))))), 0)</f>
        <v>0</v>
      </c>
      <c r="Z303" s="14">
        <f>IF($T303=Models!$E$16,IF($U303&lt;1,LOOKUP($A$3,Models!$D$7:$D$9,Models!$F$17:$F$19),IF(AND($U303&gt;=1,$U303&lt;=3),LOOKUP($A$3,Models!$D$7:$D$9,Models!$G$17:$G$19),IF(AND($U303&gt;=4,$U303&lt;=6),LOOKUP($A$3,Models!$D$7:$D$9,Models!$H$17:$H$19), IF(AND($U303&gt;=7,$U303&lt;=10),LOOKUP($A$3,Models!$D$7:$D$9,Models!$I$17:$I$19), IF($U303 &gt; 10,LOOKUP($A$3,Models!$D$7:$D$9,Models!$J$17:$J$19), 0))))), 0)</f>
        <v>0</v>
      </c>
      <c r="AA303" s="14">
        <f>IF($T303=Models!$E$21,IF($U303&lt;1,LOOKUP($A$3,Models!$D$7:$D$9,Models!$F$22:$F$24),IF(AND($U303&gt;=1,$U303&lt;=3),LOOKUP($A$3,Models!$D$7:$D$9,Models!$G$22:$G$24),IF(AND($U303&gt;=4,$U303&lt;=6),LOOKUP($A$3,Models!$D$7:$D$9,Models!$H$22:$H$24), IF(AND($U303&gt;=7,$U303&lt;=10),LOOKUP($A$3,Models!$D$7:$D$9,Models!$I$22:$I$24), IF($U303 &gt; 10,LOOKUP($A$3,Models!$D$7:$D$9,Models!$J$22:$J$24), 0))))), 0)</f>
        <v>0</v>
      </c>
      <c r="AB303" s="14">
        <f>IF($T303=Models!$E$26,IF($U303&lt;1,LOOKUP($A$3,Models!$D$7:$D$9,Models!$F$27:$F$29),IF(AND($U303&gt;=1,$U303&lt;=3),LOOKUP($A$3,Models!$D$7:$D$9,Models!$G$27:$G$29),IF(AND($U303&gt;=4,$U303&lt;=6),LOOKUP($A$3,Models!$D$7:$D$9,Models!$H$27:$H$29), IF(AND($U303&gt;=7,$U303&lt;=10),LOOKUP($A$3,Models!$D$7:$D$9,Models!$I$27:$I$29), IF($U303 &gt; 10,LOOKUP($A$3,Models!$D$7:$D$9,Models!$J$27:$J$29), 0))))), 0)</f>
        <v>0</v>
      </c>
      <c r="AC303" s="14">
        <f>IF($T303=Models!$E$31,IF($U303&lt;1,LOOKUP($A$3,Models!$D$7:$D$9,Models!$F$32:$F$34),IF(AND($U303&gt;=1,$U303&lt;=3),LOOKUP($A$3,Models!$D$7:$D$9,Models!$G$32:$G$34),IF(AND($U303&gt;=4,$U303&lt;=6),LOOKUP($A$3,Models!$D$7:$D$9,Models!$H$32:$H$34), IF(AND($U303&gt;=7,$U303&lt;=10),LOOKUP($A$3,Models!$D$7:$D$9,Models!$I$32:$I$34), IF($U303 &gt; 10,LOOKUP($A$3,Models!$D$7:$D$9,Models!$J$32:$J$34), 0))))), 0)</f>
        <v>0</v>
      </c>
      <c r="AD303" s="14">
        <f>IF($T303=Models!$E$39,IF($U303&lt;1,LOOKUP($A$3,Models!$D$7:$D$9,Models!$F$40:$F$42),IF(AND($U303&gt;=1,$U303&lt;=4),LOOKUP($A$3,Models!$D$7:$D$9,Models!$G$40:$G$42),IF(AND($U303&gt;=5,$U303&lt;=7),LOOKUP($A$3,Models!$D$7:$D$9,Models!$H$40:$H$42), IF($U303 &gt; 7,LOOKUP($A$3,Models!$D$7:$D$9,Models!$I$40:$I$42), 0)))), 0)</f>
        <v>0</v>
      </c>
      <c r="AE303" s="14">
        <f>IF($T303=Models!$E$44,IF($U303&lt;1,LOOKUP($A$3,Models!$D$7:$D$9,Models!$F$45:$F$47),IF(AND($U303&gt;=1,$U303&lt;=4),LOOKUP($A$3,Models!$D$7:$D$9,Models!$G$45:$G$47),IF(AND($U303&gt;=5,$U303&lt;=7),LOOKUP($A$3,Models!$D$7:$D$9,Models!$H$45:$H$47), IF($U303 &gt; 7,LOOKUP($A$3,Models!$D$7:$D$9,Models!$I$45:$I$47), 0)))), 0)</f>
        <v>0</v>
      </c>
      <c r="AF303" s="14">
        <f>IF($T303=Models!$E$49,IF($U303&lt;1,LOOKUP($A$3,Models!$D$7:$D$9,Models!$F$50:$F$52),IF(AND($U303&gt;=1,$U303&lt;=4),LOOKUP($A$3,Models!$D$7:$D$9,Models!$G$50:$G$52),IF(AND($U303&gt;=5,$U303&lt;=7),LOOKUP($A$3,Models!$D$7:$D$9,Models!$H$50:$H$52), IF($U303 &gt; 7,LOOKUP($A$3,Models!$D$7:$D$9,Models!$I$50:$I$52), 0)))), 0)</f>
        <v>0</v>
      </c>
      <c r="AG303" s="14">
        <f>IF($T303=Models!$E$54,IF($U303&lt;1,LOOKUP($A$3,Models!$D$7:$D$9,Models!$F$55:$F$57),IF(AND($U303&gt;=1,$U303&lt;=4),LOOKUP($A$3,Models!$D$7:$D$9,Models!$G$55:$G$57),IF(AND($U303&gt;=5,$U303&lt;=7),LOOKUP($A$3,Models!$D$7:$D$9,Models!$H$55:$H$57), IF($U303 &gt; 7,LOOKUP($A$3,Models!$D$7:$D$9,Models!$I$55:$I$57), 0)))), 0)</f>
        <v>0</v>
      </c>
      <c r="AH303" s="14">
        <f>IF($T303=Models!$E$59,IF($U303&lt;1,LOOKUP($A$3,Models!$D$7:$D$9,Models!$F$60:$F$62),IF(AND($U303&gt;=1,$U303&lt;=4),LOOKUP($A$3,Models!$D$7:$D$9,Models!$G$60:$G$62),IF(AND($U303&gt;=5,$U303&lt;=7),LOOKUP($A$3,Models!$D$7:$D$9,Models!$H$60:$H$62), IF($U303 &gt; 7,LOOKUP($A$3,Models!$D$7:$D$9,Models!$I$60:$I$62), 0)))), 0)</f>
        <v>0</v>
      </c>
    </row>
    <row r="304" spans="16:34">
      <c r="P304" s="6" t="e">
        <f ca="1">IF(LOOKUP(Beds!A337, Models!$A$4:$A$105, Models!$B$4:$B$105) = "QUEBEC 2", " ", IF(LOOKUP(Beds!A337, Models!$A$4:$A$105, Models!$B$4:$B$105) = "QUEBEC", " ", IF(Beds!B337 = 0, 0, YEAR(NOW())-IF(VALUE(LEFT(Beds!B337,2))&gt;80,CONCATENATE(19,LEFT(Beds!B337,2)),CONCATENATE(20,LEFT(Beds!B337,2))))))</f>
        <v>#N/A</v>
      </c>
      <c r="S304" s="7" t="str">
        <f>LEFT(Beds!A335,4)</f>
        <v/>
      </c>
      <c r="T304" t="str">
        <f>IF(S304 = "", " ", LOOKUP(S304,Models!$A$4:$A$99,Models!$B$4:$B$99))</f>
        <v xml:space="preserve"> </v>
      </c>
      <c r="U304" t="str">
        <f>Beds!C335</f>
        <v/>
      </c>
      <c r="W304">
        <f t="shared" si="4"/>
        <v>0</v>
      </c>
      <c r="X304" s="14">
        <f>IF($T304=Models!$E$6,IF($U304&lt;1,LOOKUP($A$3,Models!$D$7:$D$9,Models!$F$7:$F$9),IF(AND($U304&gt;=1,$U304&lt;=3),LOOKUP($A$3,Models!$D$7:$D$9,Models!$G$7:$G$9),IF(AND($U304&gt;=4,$U304&lt;=6),LOOKUP($A$3,Models!$D$7:$D$9,Models!$H$7:$H$9), IF(AND($U304&gt;=7,$U304&lt;=10),LOOKUP($A$3,Models!$D$7:$D$9,Models!$I$7:$I$9), IF($U304 &gt; 10,LOOKUP($A$3,Models!$D$7:$D$9,Models!$J$7:$J$9), 0))))), 0)</f>
        <v>0</v>
      </c>
      <c r="Y304" s="14">
        <f>IF($T304=Models!$E$11,IF($U304&lt;1,LOOKUP($A$3,Models!$D$7:$D$9,Models!$F$12:$F$14),IF(AND($U304&gt;=1,$U304&lt;=3),LOOKUP($A$3,Models!$D$7:$D$9,Models!$G$12:$G$14),IF(AND($U304&gt;=4,$U304&lt;=6),LOOKUP($A$3,Models!$D$7:$D$9,Models!$H$12:$H$14), IF(AND($U304&gt;=7,$U304&lt;=10),LOOKUP($A$3,Models!$D$7:$D$9,Models!$I$12:$I$14), IF($U304 &gt; 10,LOOKUP($A$3,Models!$D$7:$D$9,Models!$J$12:$J$14), 0))))), 0)</f>
        <v>0</v>
      </c>
      <c r="Z304" s="14">
        <f>IF($T304=Models!$E$16,IF($U304&lt;1,LOOKUP($A$3,Models!$D$7:$D$9,Models!$F$17:$F$19),IF(AND($U304&gt;=1,$U304&lt;=3),LOOKUP($A$3,Models!$D$7:$D$9,Models!$G$17:$G$19),IF(AND($U304&gt;=4,$U304&lt;=6),LOOKUP($A$3,Models!$D$7:$D$9,Models!$H$17:$H$19), IF(AND($U304&gt;=7,$U304&lt;=10),LOOKUP($A$3,Models!$D$7:$D$9,Models!$I$17:$I$19), IF($U304 &gt; 10,LOOKUP($A$3,Models!$D$7:$D$9,Models!$J$17:$J$19), 0))))), 0)</f>
        <v>0</v>
      </c>
      <c r="AA304" s="14">
        <f>IF($T304=Models!$E$21,IF($U304&lt;1,LOOKUP($A$3,Models!$D$7:$D$9,Models!$F$22:$F$24),IF(AND($U304&gt;=1,$U304&lt;=3),LOOKUP($A$3,Models!$D$7:$D$9,Models!$G$22:$G$24),IF(AND($U304&gt;=4,$U304&lt;=6),LOOKUP($A$3,Models!$D$7:$D$9,Models!$H$22:$H$24), IF(AND($U304&gt;=7,$U304&lt;=10),LOOKUP($A$3,Models!$D$7:$D$9,Models!$I$22:$I$24), IF($U304 &gt; 10,LOOKUP($A$3,Models!$D$7:$D$9,Models!$J$22:$J$24), 0))))), 0)</f>
        <v>0</v>
      </c>
      <c r="AB304" s="14">
        <f>IF($T304=Models!$E$26,IF($U304&lt;1,LOOKUP($A$3,Models!$D$7:$D$9,Models!$F$27:$F$29),IF(AND($U304&gt;=1,$U304&lt;=3),LOOKUP($A$3,Models!$D$7:$D$9,Models!$G$27:$G$29),IF(AND($U304&gt;=4,$U304&lt;=6),LOOKUP($A$3,Models!$D$7:$D$9,Models!$H$27:$H$29), IF(AND($U304&gt;=7,$U304&lt;=10),LOOKUP($A$3,Models!$D$7:$D$9,Models!$I$27:$I$29), IF($U304 &gt; 10,LOOKUP($A$3,Models!$D$7:$D$9,Models!$J$27:$J$29), 0))))), 0)</f>
        <v>0</v>
      </c>
      <c r="AC304" s="14">
        <f>IF($T304=Models!$E$31,IF($U304&lt;1,LOOKUP($A$3,Models!$D$7:$D$9,Models!$F$32:$F$34),IF(AND($U304&gt;=1,$U304&lt;=3),LOOKUP($A$3,Models!$D$7:$D$9,Models!$G$32:$G$34),IF(AND($U304&gt;=4,$U304&lt;=6),LOOKUP($A$3,Models!$D$7:$D$9,Models!$H$32:$H$34), IF(AND($U304&gt;=7,$U304&lt;=10),LOOKUP($A$3,Models!$D$7:$D$9,Models!$I$32:$I$34), IF($U304 &gt; 10,LOOKUP($A$3,Models!$D$7:$D$9,Models!$J$32:$J$34), 0))))), 0)</f>
        <v>0</v>
      </c>
      <c r="AD304" s="14">
        <f>IF($T304=Models!$E$39,IF($U304&lt;1,LOOKUP($A$3,Models!$D$7:$D$9,Models!$F$40:$F$42),IF(AND($U304&gt;=1,$U304&lt;=4),LOOKUP($A$3,Models!$D$7:$D$9,Models!$G$40:$G$42),IF(AND($U304&gt;=5,$U304&lt;=7),LOOKUP($A$3,Models!$D$7:$D$9,Models!$H$40:$H$42), IF($U304 &gt; 7,LOOKUP($A$3,Models!$D$7:$D$9,Models!$I$40:$I$42), 0)))), 0)</f>
        <v>0</v>
      </c>
      <c r="AE304" s="14">
        <f>IF($T304=Models!$E$44,IF($U304&lt;1,LOOKUP($A$3,Models!$D$7:$D$9,Models!$F$45:$F$47),IF(AND($U304&gt;=1,$U304&lt;=4),LOOKUP($A$3,Models!$D$7:$D$9,Models!$G$45:$G$47),IF(AND($U304&gt;=5,$U304&lt;=7),LOOKUP($A$3,Models!$D$7:$D$9,Models!$H$45:$H$47), IF($U304 &gt; 7,LOOKUP($A$3,Models!$D$7:$D$9,Models!$I$45:$I$47), 0)))), 0)</f>
        <v>0</v>
      </c>
      <c r="AF304" s="14">
        <f>IF($T304=Models!$E$49,IF($U304&lt;1,LOOKUP($A$3,Models!$D$7:$D$9,Models!$F$50:$F$52),IF(AND($U304&gt;=1,$U304&lt;=4),LOOKUP($A$3,Models!$D$7:$D$9,Models!$G$50:$G$52),IF(AND($U304&gt;=5,$U304&lt;=7),LOOKUP($A$3,Models!$D$7:$D$9,Models!$H$50:$H$52), IF($U304 &gt; 7,LOOKUP($A$3,Models!$D$7:$D$9,Models!$I$50:$I$52), 0)))), 0)</f>
        <v>0</v>
      </c>
      <c r="AG304" s="14">
        <f>IF($T304=Models!$E$54,IF($U304&lt;1,LOOKUP($A$3,Models!$D$7:$D$9,Models!$F$55:$F$57),IF(AND($U304&gt;=1,$U304&lt;=4),LOOKUP($A$3,Models!$D$7:$D$9,Models!$G$55:$G$57),IF(AND($U304&gt;=5,$U304&lt;=7),LOOKUP($A$3,Models!$D$7:$D$9,Models!$H$55:$H$57), IF($U304 &gt; 7,LOOKUP($A$3,Models!$D$7:$D$9,Models!$I$55:$I$57), 0)))), 0)</f>
        <v>0</v>
      </c>
      <c r="AH304" s="14">
        <f>IF($T304=Models!$E$59,IF($U304&lt;1,LOOKUP($A$3,Models!$D$7:$D$9,Models!$F$60:$F$62),IF(AND($U304&gt;=1,$U304&lt;=4),LOOKUP($A$3,Models!$D$7:$D$9,Models!$G$60:$G$62),IF(AND($U304&gt;=5,$U304&lt;=7),LOOKUP($A$3,Models!$D$7:$D$9,Models!$H$60:$H$62), IF($U304 &gt; 7,LOOKUP($A$3,Models!$D$7:$D$9,Models!$I$60:$I$62), 0)))), 0)</f>
        <v>0</v>
      </c>
    </row>
    <row r="305" spans="16:34">
      <c r="P305" s="6" t="e">
        <f ca="1">IF(LOOKUP(Beds!A338, Models!$A$4:$A$105, Models!$B$4:$B$105) = "QUEBEC 2", " ", IF(LOOKUP(Beds!A338, Models!$A$4:$A$105, Models!$B$4:$B$105) = "QUEBEC", " ", IF(Beds!B338 = 0, 0, YEAR(NOW())-IF(VALUE(LEFT(Beds!B338,2))&gt;80,CONCATENATE(19,LEFT(Beds!B338,2)),CONCATENATE(20,LEFT(Beds!B338,2))))))</f>
        <v>#N/A</v>
      </c>
      <c r="S305" s="7" t="str">
        <f>LEFT(Beds!A336,4)</f>
        <v/>
      </c>
      <c r="T305" t="str">
        <f>IF(S305 = "", " ", LOOKUP(S305,Models!$A$4:$A$99,Models!$B$4:$B$99))</f>
        <v xml:space="preserve"> </v>
      </c>
      <c r="U305" t="str">
        <f>Beds!C336</f>
        <v/>
      </c>
      <c r="W305">
        <f t="shared" si="4"/>
        <v>0</v>
      </c>
      <c r="X305" s="14">
        <f>IF($T305=Models!$E$6,IF($U305&lt;1,LOOKUP($A$3,Models!$D$7:$D$9,Models!$F$7:$F$9),IF(AND($U305&gt;=1,$U305&lt;=3),LOOKUP($A$3,Models!$D$7:$D$9,Models!$G$7:$G$9),IF(AND($U305&gt;=4,$U305&lt;=6),LOOKUP($A$3,Models!$D$7:$D$9,Models!$H$7:$H$9), IF(AND($U305&gt;=7,$U305&lt;=10),LOOKUP($A$3,Models!$D$7:$D$9,Models!$I$7:$I$9), IF($U305 &gt; 10,LOOKUP($A$3,Models!$D$7:$D$9,Models!$J$7:$J$9), 0))))), 0)</f>
        <v>0</v>
      </c>
      <c r="Y305" s="14">
        <f>IF($T305=Models!$E$11,IF($U305&lt;1,LOOKUP($A$3,Models!$D$7:$D$9,Models!$F$12:$F$14),IF(AND($U305&gt;=1,$U305&lt;=3),LOOKUP($A$3,Models!$D$7:$D$9,Models!$G$12:$G$14),IF(AND($U305&gt;=4,$U305&lt;=6),LOOKUP($A$3,Models!$D$7:$D$9,Models!$H$12:$H$14), IF(AND($U305&gt;=7,$U305&lt;=10),LOOKUP($A$3,Models!$D$7:$D$9,Models!$I$12:$I$14), IF($U305 &gt; 10,LOOKUP($A$3,Models!$D$7:$D$9,Models!$J$12:$J$14), 0))))), 0)</f>
        <v>0</v>
      </c>
      <c r="Z305" s="14">
        <f>IF($T305=Models!$E$16,IF($U305&lt;1,LOOKUP($A$3,Models!$D$7:$D$9,Models!$F$17:$F$19),IF(AND($U305&gt;=1,$U305&lt;=3),LOOKUP($A$3,Models!$D$7:$D$9,Models!$G$17:$G$19),IF(AND($U305&gt;=4,$U305&lt;=6),LOOKUP($A$3,Models!$D$7:$D$9,Models!$H$17:$H$19), IF(AND($U305&gt;=7,$U305&lt;=10),LOOKUP($A$3,Models!$D$7:$D$9,Models!$I$17:$I$19), IF($U305 &gt; 10,LOOKUP($A$3,Models!$D$7:$D$9,Models!$J$17:$J$19), 0))))), 0)</f>
        <v>0</v>
      </c>
      <c r="AA305" s="14">
        <f>IF($T305=Models!$E$21,IF($U305&lt;1,LOOKUP($A$3,Models!$D$7:$D$9,Models!$F$22:$F$24),IF(AND($U305&gt;=1,$U305&lt;=3),LOOKUP($A$3,Models!$D$7:$D$9,Models!$G$22:$G$24),IF(AND($U305&gt;=4,$U305&lt;=6),LOOKUP($A$3,Models!$D$7:$D$9,Models!$H$22:$H$24), IF(AND($U305&gt;=7,$U305&lt;=10),LOOKUP($A$3,Models!$D$7:$D$9,Models!$I$22:$I$24), IF($U305 &gt; 10,LOOKUP($A$3,Models!$D$7:$D$9,Models!$J$22:$J$24), 0))))), 0)</f>
        <v>0</v>
      </c>
      <c r="AB305" s="14">
        <f>IF($T305=Models!$E$26,IF($U305&lt;1,LOOKUP($A$3,Models!$D$7:$D$9,Models!$F$27:$F$29),IF(AND($U305&gt;=1,$U305&lt;=3),LOOKUP($A$3,Models!$D$7:$D$9,Models!$G$27:$G$29),IF(AND($U305&gt;=4,$U305&lt;=6),LOOKUP($A$3,Models!$D$7:$D$9,Models!$H$27:$H$29), IF(AND($U305&gt;=7,$U305&lt;=10),LOOKUP($A$3,Models!$D$7:$D$9,Models!$I$27:$I$29), IF($U305 &gt; 10,LOOKUP($A$3,Models!$D$7:$D$9,Models!$J$27:$J$29), 0))))), 0)</f>
        <v>0</v>
      </c>
      <c r="AC305" s="14">
        <f>IF($T305=Models!$E$31,IF($U305&lt;1,LOOKUP($A$3,Models!$D$7:$D$9,Models!$F$32:$F$34),IF(AND($U305&gt;=1,$U305&lt;=3),LOOKUP($A$3,Models!$D$7:$D$9,Models!$G$32:$G$34),IF(AND($U305&gt;=4,$U305&lt;=6),LOOKUP($A$3,Models!$D$7:$D$9,Models!$H$32:$H$34), IF(AND($U305&gt;=7,$U305&lt;=10),LOOKUP($A$3,Models!$D$7:$D$9,Models!$I$32:$I$34), IF($U305 &gt; 10,LOOKUP($A$3,Models!$D$7:$D$9,Models!$J$32:$J$34), 0))))), 0)</f>
        <v>0</v>
      </c>
      <c r="AD305" s="14">
        <f>IF($T305=Models!$E$39,IF($U305&lt;1,LOOKUP($A$3,Models!$D$7:$D$9,Models!$F$40:$F$42),IF(AND($U305&gt;=1,$U305&lt;=4),LOOKUP($A$3,Models!$D$7:$D$9,Models!$G$40:$G$42),IF(AND($U305&gt;=5,$U305&lt;=7),LOOKUP($A$3,Models!$D$7:$D$9,Models!$H$40:$H$42), IF($U305 &gt; 7,LOOKUP($A$3,Models!$D$7:$D$9,Models!$I$40:$I$42), 0)))), 0)</f>
        <v>0</v>
      </c>
      <c r="AE305" s="14">
        <f>IF($T305=Models!$E$44,IF($U305&lt;1,LOOKUP($A$3,Models!$D$7:$D$9,Models!$F$45:$F$47),IF(AND($U305&gt;=1,$U305&lt;=4),LOOKUP($A$3,Models!$D$7:$D$9,Models!$G$45:$G$47),IF(AND($U305&gt;=5,$U305&lt;=7),LOOKUP($A$3,Models!$D$7:$D$9,Models!$H$45:$H$47), IF($U305 &gt; 7,LOOKUP($A$3,Models!$D$7:$D$9,Models!$I$45:$I$47), 0)))), 0)</f>
        <v>0</v>
      </c>
      <c r="AF305" s="14">
        <f>IF($T305=Models!$E$49,IF($U305&lt;1,LOOKUP($A$3,Models!$D$7:$D$9,Models!$F$50:$F$52),IF(AND($U305&gt;=1,$U305&lt;=4),LOOKUP($A$3,Models!$D$7:$D$9,Models!$G$50:$G$52),IF(AND($U305&gt;=5,$U305&lt;=7),LOOKUP($A$3,Models!$D$7:$D$9,Models!$H$50:$H$52), IF($U305 &gt; 7,LOOKUP($A$3,Models!$D$7:$D$9,Models!$I$50:$I$52), 0)))), 0)</f>
        <v>0</v>
      </c>
      <c r="AG305" s="14">
        <f>IF($T305=Models!$E$54,IF($U305&lt;1,LOOKUP($A$3,Models!$D$7:$D$9,Models!$F$55:$F$57),IF(AND($U305&gt;=1,$U305&lt;=4),LOOKUP($A$3,Models!$D$7:$D$9,Models!$G$55:$G$57),IF(AND($U305&gt;=5,$U305&lt;=7),LOOKUP($A$3,Models!$D$7:$D$9,Models!$H$55:$H$57), IF($U305 &gt; 7,LOOKUP($A$3,Models!$D$7:$D$9,Models!$I$55:$I$57), 0)))), 0)</f>
        <v>0</v>
      </c>
      <c r="AH305" s="14">
        <f>IF($T305=Models!$E$59,IF($U305&lt;1,LOOKUP($A$3,Models!$D$7:$D$9,Models!$F$60:$F$62),IF(AND($U305&gt;=1,$U305&lt;=4),LOOKUP($A$3,Models!$D$7:$D$9,Models!$G$60:$G$62),IF(AND($U305&gt;=5,$U305&lt;=7),LOOKUP($A$3,Models!$D$7:$D$9,Models!$H$60:$H$62), IF($U305 &gt; 7,LOOKUP($A$3,Models!$D$7:$D$9,Models!$I$60:$I$62), 0)))), 0)</f>
        <v>0</v>
      </c>
    </row>
    <row r="306" spans="16:34">
      <c r="P306" s="6" t="e">
        <f ca="1">IF(LOOKUP(Beds!A339, Models!$A$4:$A$105, Models!$B$4:$B$105) = "QUEBEC 2", " ", IF(LOOKUP(Beds!A339, Models!$A$4:$A$105, Models!$B$4:$B$105) = "QUEBEC", " ", IF(Beds!B339 = 0, 0, YEAR(NOW())-IF(VALUE(LEFT(Beds!B339,2))&gt;80,CONCATENATE(19,LEFT(Beds!B339,2)),CONCATENATE(20,LEFT(Beds!B339,2))))))</f>
        <v>#N/A</v>
      </c>
      <c r="S306" s="7" t="str">
        <f>LEFT(Beds!A337,4)</f>
        <v/>
      </c>
      <c r="T306" t="str">
        <f>IF(S306 = "", " ", LOOKUP(S306,Models!$A$4:$A$99,Models!$B$4:$B$99))</f>
        <v xml:space="preserve"> </v>
      </c>
      <c r="U306" t="str">
        <f>Beds!C337</f>
        <v/>
      </c>
      <c r="W306">
        <f t="shared" si="4"/>
        <v>0</v>
      </c>
      <c r="X306" s="14">
        <f>IF($T306=Models!$E$6,IF($U306&lt;1,LOOKUP($A$3,Models!$D$7:$D$9,Models!$F$7:$F$9),IF(AND($U306&gt;=1,$U306&lt;=3),LOOKUP($A$3,Models!$D$7:$D$9,Models!$G$7:$G$9),IF(AND($U306&gt;=4,$U306&lt;=6),LOOKUP($A$3,Models!$D$7:$D$9,Models!$H$7:$H$9), IF(AND($U306&gt;=7,$U306&lt;=10),LOOKUP($A$3,Models!$D$7:$D$9,Models!$I$7:$I$9), IF($U306 &gt; 10,LOOKUP($A$3,Models!$D$7:$D$9,Models!$J$7:$J$9), 0))))), 0)</f>
        <v>0</v>
      </c>
      <c r="Y306" s="14">
        <f>IF($T306=Models!$E$11,IF($U306&lt;1,LOOKUP($A$3,Models!$D$7:$D$9,Models!$F$12:$F$14),IF(AND($U306&gt;=1,$U306&lt;=3),LOOKUP($A$3,Models!$D$7:$D$9,Models!$G$12:$G$14),IF(AND($U306&gt;=4,$U306&lt;=6),LOOKUP($A$3,Models!$D$7:$D$9,Models!$H$12:$H$14), IF(AND($U306&gt;=7,$U306&lt;=10),LOOKUP($A$3,Models!$D$7:$D$9,Models!$I$12:$I$14), IF($U306 &gt; 10,LOOKUP($A$3,Models!$D$7:$D$9,Models!$J$12:$J$14), 0))))), 0)</f>
        <v>0</v>
      </c>
      <c r="Z306" s="14">
        <f>IF($T306=Models!$E$16,IF($U306&lt;1,LOOKUP($A$3,Models!$D$7:$D$9,Models!$F$17:$F$19),IF(AND($U306&gt;=1,$U306&lt;=3),LOOKUP($A$3,Models!$D$7:$D$9,Models!$G$17:$G$19),IF(AND($U306&gt;=4,$U306&lt;=6),LOOKUP($A$3,Models!$D$7:$D$9,Models!$H$17:$H$19), IF(AND($U306&gt;=7,$U306&lt;=10),LOOKUP($A$3,Models!$D$7:$D$9,Models!$I$17:$I$19), IF($U306 &gt; 10,LOOKUP($A$3,Models!$D$7:$D$9,Models!$J$17:$J$19), 0))))), 0)</f>
        <v>0</v>
      </c>
      <c r="AA306" s="14">
        <f>IF($T306=Models!$E$21,IF($U306&lt;1,LOOKUP($A$3,Models!$D$7:$D$9,Models!$F$22:$F$24),IF(AND($U306&gt;=1,$U306&lt;=3),LOOKUP($A$3,Models!$D$7:$D$9,Models!$G$22:$G$24),IF(AND($U306&gt;=4,$U306&lt;=6),LOOKUP($A$3,Models!$D$7:$D$9,Models!$H$22:$H$24), IF(AND($U306&gt;=7,$U306&lt;=10),LOOKUP($A$3,Models!$D$7:$D$9,Models!$I$22:$I$24), IF($U306 &gt; 10,LOOKUP($A$3,Models!$D$7:$D$9,Models!$J$22:$J$24), 0))))), 0)</f>
        <v>0</v>
      </c>
      <c r="AB306" s="14">
        <f>IF($T306=Models!$E$26,IF($U306&lt;1,LOOKUP($A$3,Models!$D$7:$D$9,Models!$F$27:$F$29),IF(AND($U306&gt;=1,$U306&lt;=3),LOOKUP($A$3,Models!$D$7:$D$9,Models!$G$27:$G$29),IF(AND($U306&gt;=4,$U306&lt;=6),LOOKUP($A$3,Models!$D$7:$D$9,Models!$H$27:$H$29), IF(AND($U306&gt;=7,$U306&lt;=10),LOOKUP($A$3,Models!$D$7:$D$9,Models!$I$27:$I$29), IF($U306 &gt; 10,LOOKUP($A$3,Models!$D$7:$D$9,Models!$J$27:$J$29), 0))))), 0)</f>
        <v>0</v>
      </c>
      <c r="AC306" s="14">
        <f>IF($T306=Models!$E$31,IF($U306&lt;1,LOOKUP($A$3,Models!$D$7:$D$9,Models!$F$32:$F$34),IF(AND($U306&gt;=1,$U306&lt;=3),LOOKUP($A$3,Models!$D$7:$D$9,Models!$G$32:$G$34),IF(AND($U306&gt;=4,$U306&lt;=6),LOOKUP($A$3,Models!$D$7:$D$9,Models!$H$32:$H$34), IF(AND($U306&gt;=7,$U306&lt;=10),LOOKUP($A$3,Models!$D$7:$D$9,Models!$I$32:$I$34), IF($U306 &gt; 10,LOOKUP($A$3,Models!$D$7:$D$9,Models!$J$32:$J$34), 0))))), 0)</f>
        <v>0</v>
      </c>
      <c r="AD306" s="14">
        <f>IF($T306=Models!$E$39,IF($U306&lt;1,LOOKUP($A$3,Models!$D$7:$D$9,Models!$F$40:$F$42),IF(AND($U306&gt;=1,$U306&lt;=4),LOOKUP($A$3,Models!$D$7:$D$9,Models!$G$40:$G$42),IF(AND($U306&gt;=5,$U306&lt;=7),LOOKUP($A$3,Models!$D$7:$D$9,Models!$H$40:$H$42), IF($U306 &gt; 7,LOOKUP($A$3,Models!$D$7:$D$9,Models!$I$40:$I$42), 0)))), 0)</f>
        <v>0</v>
      </c>
      <c r="AE306" s="14">
        <f>IF($T306=Models!$E$44,IF($U306&lt;1,LOOKUP($A$3,Models!$D$7:$D$9,Models!$F$45:$F$47),IF(AND($U306&gt;=1,$U306&lt;=4),LOOKUP($A$3,Models!$D$7:$D$9,Models!$G$45:$G$47),IF(AND($U306&gt;=5,$U306&lt;=7),LOOKUP($A$3,Models!$D$7:$D$9,Models!$H$45:$H$47), IF($U306 &gt; 7,LOOKUP($A$3,Models!$D$7:$D$9,Models!$I$45:$I$47), 0)))), 0)</f>
        <v>0</v>
      </c>
      <c r="AF306" s="14">
        <f>IF($T306=Models!$E$49,IF($U306&lt;1,LOOKUP($A$3,Models!$D$7:$D$9,Models!$F$50:$F$52),IF(AND($U306&gt;=1,$U306&lt;=4),LOOKUP($A$3,Models!$D$7:$D$9,Models!$G$50:$G$52),IF(AND($U306&gt;=5,$U306&lt;=7),LOOKUP($A$3,Models!$D$7:$D$9,Models!$H$50:$H$52), IF($U306 &gt; 7,LOOKUP($A$3,Models!$D$7:$D$9,Models!$I$50:$I$52), 0)))), 0)</f>
        <v>0</v>
      </c>
      <c r="AG306" s="14">
        <f>IF($T306=Models!$E$54,IF($U306&lt;1,LOOKUP($A$3,Models!$D$7:$D$9,Models!$F$55:$F$57),IF(AND($U306&gt;=1,$U306&lt;=4),LOOKUP($A$3,Models!$D$7:$D$9,Models!$G$55:$G$57),IF(AND($U306&gt;=5,$U306&lt;=7),LOOKUP($A$3,Models!$D$7:$D$9,Models!$H$55:$H$57), IF($U306 &gt; 7,LOOKUP($A$3,Models!$D$7:$D$9,Models!$I$55:$I$57), 0)))), 0)</f>
        <v>0</v>
      </c>
      <c r="AH306" s="14">
        <f>IF($T306=Models!$E$59,IF($U306&lt;1,LOOKUP($A$3,Models!$D$7:$D$9,Models!$F$60:$F$62),IF(AND($U306&gt;=1,$U306&lt;=4),LOOKUP($A$3,Models!$D$7:$D$9,Models!$G$60:$G$62),IF(AND($U306&gt;=5,$U306&lt;=7),LOOKUP($A$3,Models!$D$7:$D$9,Models!$H$60:$H$62), IF($U306 &gt; 7,LOOKUP($A$3,Models!$D$7:$D$9,Models!$I$60:$I$62), 0)))), 0)</f>
        <v>0</v>
      </c>
    </row>
    <row r="307" spans="16:34">
      <c r="P307" s="6" t="e">
        <f ca="1">IF(LOOKUP(Beds!A340, Models!$A$4:$A$105, Models!$B$4:$B$105) = "QUEBEC 2", " ", IF(LOOKUP(Beds!A340, Models!$A$4:$A$105, Models!$B$4:$B$105) = "QUEBEC", " ", IF(Beds!B340 = 0, 0, YEAR(NOW())-IF(VALUE(LEFT(Beds!B340,2))&gt;80,CONCATENATE(19,LEFT(Beds!B340,2)),CONCATENATE(20,LEFT(Beds!B340,2))))))</f>
        <v>#N/A</v>
      </c>
      <c r="S307" s="7" t="str">
        <f>LEFT(Beds!A338,4)</f>
        <v/>
      </c>
      <c r="T307" t="str">
        <f>IF(S307 = "", " ", LOOKUP(S307,Models!$A$4:$A$99,Models!$B$4:$B$99))</f>
        <v xml:space="preserve"> </v>
      </c>
      <c r="U307" t="str">
        <f>Beds!C338</f>
        <v/>
      </c>
      <c r="W307">
        <f t="shared" si="4"/>
        <v>0</v>
      </c>
      <c r="X307" s="14">
        <f>IF($T307=Models!$E$6,IF($U307&lt;1,LOOKUP($A$3,Models!$D$7:$D$9,Models!$F$7:$F$9),IF(AND($U307&gt;=1,$U307&lt;=3),LOOKUP($A$3,Models!$D$7:$D$9,Models!$G$7:$G$9),IF(AND($U307&gt;=4,$U307&lt;=6),LOOKUP($A$3,Models!$D$7:$D$9,Models!$H$7:$H$9), IF(AND($U307&gt;=7,$U307&lt;=10),LOOKUP($A$3,Models!$D$7:$D$9,Models!$I$7:$I$9), IF($U307 &gt; 10,LOOKUP($A$3,Models!$D$7:$D$9,Models!$J$7:$J$9), 0))))), 0)</f>
        <v>0</v>
      </c>
      <c r="Y307" s="14">
        <f>IF($T307=Models!$E$11,IF($U307&lt;1,LOOKUP($A$3,Models!$D$7:$D$9,Models!$F$12:$F$14),IF(AND($U307&gt;=1,$U307&lt;=3),LOOKUP($A$3,Models!$D$7:$D$9,Models!$G$12:$G$14),IF(AND($U307&gt;=4,$U307&lt;=6),LOOKUP($A$3,Models!$D$7:$D$9,Models!$H$12:$H$14), IF(AND($U307&gt;=7,$U307&lt;=10),LOOKUP($A$3,Models!$D$7:$D$9,Models!$I$12:$I$14), IF($U307 &gt; 10,LOOKUP($A$3,Models!$D$7:$D$9,Models!$J$12:$J$14), 0))))), 0)</f>
        <v>0</v>
      </c>
      <c r="Z307" s="14">
        <f>IF($T307=Models!$E$16,IF($U307&lt;1,LOOKUP($A$3,Models!$D$7:$D$9,Models!$F$17:$F$19),IF(AND($U307&gt;=1,$U307&lt;=3),LOOKUP($A$3,Models!$D$7:$D$9,Models!$G$17:$G$19),IF(AND($U307&gt;=4,$U307&lt;=6),LOOKUP($A$3,Models!$D$7:$D$9,Models!$H$17:$H$19), IF(AND($U307&gt;=7,$U307&lt;=10),LOOKUP($A$3,Models!$D$7:$D$9,Models!$I$17:$I$19), IF($U307 &gt; 10,LOOKUP($A$3,Models!$D$7:$D$9,Models!$J$17:$J$19), 0))))), 0)</f>
        <v>0</v>
      </c>
      <c r="AA307" s="14">
        <f>IF($T307=Models!$E$21,IF($U307&lt;1,LOOKUP($A$3,Models!$D$7:$D$9,Models!$F$22:$F$24),IF(AND($U307&gt;=1,$U307&lt;=3),LOOKUP($A$3,Models!$D$7:$D$9,Models!$G$22:$G$24),IF(AND($U307&gt;=4,$U307&lt;=6),LOOKUP($A$3,Models!$D$7:$D$9,Models!$H$22:$H$24), IF(AND($U307&gt;=7,$U307&lt;=10),LOOKUP($A$3,Models!$D$7:$D$9,Models!$I$22:$I$24), IF($U307 &gt; 10,LOOKUP($A$3,Models!$D$7:$D$9,Models!$J$22:$J$24), 0))))), 0)</f>
        <v>0</v>
      </c>
      <c r="AB307" s="14">
        <f>IF($T307=Models!$E$26,IF($U307&lt;1,LOOKUP($A$3,Models!$D$7:$D$9,Models!$F$27:$F$29),IF(AND($U307&gt;=1,$U307&lt;=3),LOOKUP($A$3,Models!$D$7:$D$9,Models!$G$27:$G$29),IF(AND($U307&gt;=4,$U307&lt;=6),LOOKUP($A$3,Models!$D$7:$D$9,Models!$H$27:$H$29), IF(AND($U307&gt;=7,$U307&lt;=10),LOOKUP($A$3,Models!$D$7:$D$9,Models!$I$27:$I$29), IF($U307 &gt; 10,LOOKUP($A$3,Models!$D$7:$D$9,Models!$J$27:$J$29), 0))))), 0)</f>
        <v>0</v>
      </c>
      <c r="AC307" s="14">
        <f>IF($T307=Models!$E$31,IF($U307&lt;1,LOOKUP($A$3,Models!$D$7:$D$9,Models!$F$32:$F$34),IF(AND($U307&gt;=1,$U307&lt;=3),LOOKUP($A$3,Models!$D$7:$D$9,Models!$G$32:$G$34),IF(AND($U307&gt;=4,$U307&lt;=6),LOOKUP($A$3,Models!$D$7:$D$9,Models!$H$32:$H$34), IF(AND($U307&gt;=7,$U307&lt;=10),LOOKUP($A$3,Models!$D$7:$D$9,Models!$I$32:$I$34), IF($U307 &gt; 10,LOOKUP($A$3,Models!$D$7:$D$9,Models!$J$32:$J$34), 0))))), 0)</f>
        <v>0</v>
      </c>
      <c r="AD307" s="14">
        <f>IF($T307=Models!$E$39,IF($U307&lt;1,LOOKUP($A$3,Models!$D$7:$D$9,Models!$F$40:$F$42),IF(AND($U307&gt;=1,$U307&lt;=4),LOOKUP($A$3,Models!$D$7:$D$9,Models!$G$40:$G$42),IF(AND($U307&gt;=5,$U307&lt;=7),LOOKUP($A$3,Models!$D$7:$D$9,Models!$H$40:$H$42), IF($U307 &gt; 7,LOOKUP($A$3,Models!$D$7:$D$9,Models!$I$40:$I$42), 0)))), 0)</f>
        <v>0</v>
      </c>
      <c r="AE307" s="14">
        <f>IF($T307=Models!$E$44,IF($U307&lt;1,LOOKUP($A$3,Models!$D$7:$D$9,Models!$F$45:$F$47),IF(AND($U307&gt;=1,$U307&lt;=4),LOOKUP($A$3,Models!$D$7:$D$9,Models!$G$45:$G$47),IF(AND($U307&gt;=5,$U307&lt;=7),LOOKUP($A$3,Models!$D$7:$D$9,Models!$H$45:$H$47), IF($U307 &gt; 7,LOOKUP($A$3,Models!$D$7:$D$9,Models!$I$45:$I$47), 0)))), 0)</f>
        <v>0</v>
      </c>
      <c r="AF307" s="14">
        <f>IF($T307=Models!$E$49,IF($U307&lt;1,LOOKUP($A$3,Models!$D$7:$D$9,Models!$F$50:$F$52),IF(AND($U307&gt;=1,$U307&lt;=4),LOOKUP($A$3,Models!$D$7:$D$9,Models!$G$50:$G$52),IF(AND($U307&gt;=5,$U307&lt;=7),LOOKUP($A$3,Models!$D$7:$D$9,Models!$H$50:$H$52), IF($U307 &gt; 7,LOOKUP($A$3,Models!$D$7:$D$9,Models!$I$50:$I$52), 0)))), 0)</f>
        <v>0</v>
      </c>
      <c r="AG307" s="14">
        <f>IF($T307=Models!$E$54,IF($U307&lt;1,LOOKUP($A$3,Models!$D$7:$D$9,Models!$F$55:$F$57),IF(AND($U307&gt;=1,$U307&lt;=4),LOOKUP($A$3,Models!$D$7:$D$9,Models!$G$55:$G$57),IF(AND($U307&gt;=5,$U307&lt;=7),LOOKUP($A$3,Models!$D$7:$D$9,Models!$H$55:$H$57), IF($U307 &gt; 7,LOOKUP($A$3,Models!$D$7:$D$9,Models!$I$55:$I$57), 0)))), 0)</f>
        <v>0</v>
      </c>
      <c r="AH307" s="14">
        <f>IF($T307=Models!$E$59,IF($U307&lt;1,LOOKUP($A$3,Models!$D$7:$D$9,Models!$F$60:$F$62),IF(AND($U307&gt;=1,$U307&lt;=4),LOOKUP($A$3,Models!$D$7:$D$9,Models!$G$60:$G$62),IF(AND($U307&gt;=5,$U307&lt;=7),LOOKUP($A$3,Models!$D$7:$D$9,Models!$H$60:$H$62), IF($U307 &gt; 7,LOOKUP($A$3,Models!$D$7:$D$9,Models!$I$60:$I$62), 0)))), 0)</f>
        <v>0</v>
      </c>
    </row>
    <row r="308" spans="16:34">
      <c r="P308" s="6" t="e">
        <f ca="1">IF(LOOKUP(Beds!A341, Models!$A$4:$A$105, Models!$B$4:$B$105) = "QUEBEC 2", " ", IF(LOOKUP(Beds!A341, Models!$A$4:$A$105, Models!$B$4:$B$105) = "QUEBEC", " ", IF(Beds!B341 = 0, 0, YEAR(NOW())-IF(VALUE(LEFT(Beds!B341,2))&gt;80,CONCATENATE(19,LEFT(Beds!B341,2)),CONCATENATE(20,LEFT(Beds!B341,2))))))</f>
        <v>#N/A</v>
      </c>
      <c r="S308" s="7" t="str">
        <f>LEFT(Beds!A339,4)</f>
        <v/>
      </c>
      <c r="T308" t="str">
        <f>IF(S308 = "", " ", LOOKUP(S308,Models!$A$4:$A$99,Models!$B$4:$B$99))</f>
        <v xml:space="preserve"> </v>
      </c>
      <c r="U308" t="str">
        <f>Beds!C339</f>
        <v/>
      </c>
      <c r="W308">
        <f t="shared" si="4"/>
        <v>0</v>
      </c>
      <c r="X308" s="14">
        <f>IF($T308=Models!$E$6,IF($U308&lt;1,LOOKUP($A$3,Models!$D$7:$D$9,Models!$F$7:$F$9),IF(AND($U308&gt;=1,$U308&lt;=3),LOOKUP($A$3,Models!$D$7:$D$9,Models!$G$7:$G$9),IF(AND($U308&gt;=4,$U308&lt;=6),LOOKUP($A$3,Models!$D$7:$D$9,Models!$H$7:$H$9), IF(AND($U308&gt;=7,$U308&lt;=10),LOOKUP($A$3,Models!$D$7:$D$9,Models!$I$7:$I$9), IF($U308 &gt; 10,LOOKUP($A$3,Models!$D$7:$D$9,Models!$J$7:$J$9), 0))))), 0)</f>
        <v>0</v>
      </c>
      <c r="Y308" s="14">
        <f>IF($T308=Models!$E$11,IF($U308&lt;1,LOOKUP($A$3,Models!$D$7:$D$9,Models!$F$12:$F$14),IF(AND($U308&gt;=1,$U308&lt;=3),LOOKUP($A$3,Models!$D$7:$D$9,Models!$G$12:$G$14),IF(AND($U308&gt;=4,$U308&lt;=6),LOOKUP($A$3,Models!$D$7:$D$9,Models!$H$12:$H$14), IF(AND($U308&gt;=7,$U308&lt;=10),LOOKUP($A$3,Models!$D$7:$D$9,Models!$I$12:$I$14), IF($U308 &gt; 10,LOOKUP($A$3,Models!$D$7:$D$9,Models!$J$12:$J$14), 0))))), 0)</f>
        <v>0</v>
      </c>
      <c r="Z308" s="14">
        <f>IF($T308=Models!$E$16,IF($U308&lt;1,LOOKUP($A$3,Models!$D$7:$D$9,Models!$F$17:$F$19),IF(AND($U308&gt;=1,$U308&lt;=3),LOOKUP($A$3,Models!$D$7:$D$9,Models!$G$17:$G$19),IF(AND($U308&gt;=4,$U308&lt;=6),LOOKUP($A$3,Models!$D$7:$D$9,Models!$H$17:$H$19), IF(AND($U308&gt;=7,$U308&lt;=10),LOOKUP($A$3,Models!$D$7:$D$9,Models!$I$17:$I$19), IF($U308 &gt; 10,LOOKUP($A$3,Models!$D$7:$D$9,Models!$J$17:$J$19), 0))))), 0)</f>
        <v>0</v>
      </c>
      <c r="AA308" s="14">
        <f>IF($T308=Models!$E$21,IF($U308&lt;1,LOOKUP($A$3,Models!$D$7:$D$9,Models!$F$22:$F$24),IF(AND($U308&gt;=1,$U308&lt;=3),LOOKUP($A$3,Models!$D$7:$D$9,Models!$G$22:$G$24),IF(AND($U308&gt;=4,$U308&lt;=6),LOOKUP($A$3,Models!$D$7:$D$9,Models!$H$22:$H$24), IF(AND($U308&gt;=7,$U308&lt;=10),LOOKUP($A$3,Models!$D$7:$D$9,Models!$I$22:$I$24), IF($U308 &gt; 10,LOOKUP($A$3,Models!$D$7:$D$9,Models!$J$22:$J$24), 0))))), 0)</f>
        <v>0</v>
      </c>
      <c r="AB308" s="14">
        <f>IF($T308=Models!$E$26,IF($U308&lt;1,LOOKUP($A$3,Models!$D$7:$D$9,Models!$F$27:$F$29),IF(AND($U308&gt;=1,$U308&lt;=3),LOOKUP($A$3,Models!$D$7:$D$9,Models!$G$27:$G$29),IF(AND($U308&gt;=4,$U308&lt;=6),LOOKUP($A$3,Models!$D$7:$D$9,Models!$H$27:$H$29), IF(AND($U308&gt;=7,$U308&lt;=10),LOOKUP($A$3,Models!$D$7:$D$9,Models!$I$27:$I$29), IF($U308 &gt; 10,LOOKUP($A$3,Models!$D$7:$D$9,Models!$J$27:$J$29), 0))))), 0)</f>
        <v>0</v>
      </c>
      <c r="AC308" s="14">
        <f>IF($T308=Models!$E$31,IF($U308&lt;1,LOOKUP($A$3,Models!$D$7:$D$9,Models!$F$32:$F$34),IF(AND($U308&gt;=1,$U308&lt;=3),LOOKUP($A$3,Models!$D$7:$D$9,Models!$G$32:$G$34),IF(AND($U308&gt;=4,$U308&lt;=6),LOOKUP($A$3,Models!$D$7:$D$9,Models!$H$32:$H$34), IF(AND($U308&gt;=7,$U308&lt;=10),LOOKUP($A$3,Models!$D$7:$D$9,Models!$I$32:$I$34), IF($U308 &gt; 10,LOOKUP($A$3,Models!$D$7:$D$9,Models!$J$32:$J$34), 0))))), 0)</f>
        <v>0</v>
      </c>
      <c r="AD308" s="14">
        <f>IF($T308=Models!$E$39,IF($U308&lt;1,LOOKUP($A$3,Models!$D$7:$D$9,Models!$F$40:$F$42),IF(AND($U308&gt;=1,$U308&lt;=4),LOOKUP($A$3,Models!$D$7:$D$9,Models!$G$40:$G$42),IF(AND($U308&gt;=5,$U308&lt;=7),LOOKUP($A$3,Models!$D$7:$D$9,Models!$H$40:$H$42), IF($U308 &gt; 7,LOOKUP($A$3,Models!$D$7:$D$9,Models!$I$40:$I$42), 0)))), 0)</f>
        <v>0</v>
      </c>
      <c r="AE308" s="14">
        <f>IF($T308=Models!$E$44,IF($U308&lt;1,LOOKUP($A$3,Models!$D$7:$D$9,Models!$F$45:$F$47),IF(AND($U308&gt;=1,$U308&lt;=4),LOOKUP($A$3,Models!$D$7:$D$9,Models!$G$45:$G$47),IF(AND($U308&gt;=5,$U308&lt;=7),LOOKUP($A$3,Models!$D$7:$D$9,Models!$H$45:$H$47), IF($U308 &gt; 7,LOOKUP($A$3,Models!$D$7:$D$9,Models!$I$45:$I$47), 0)))), 0)</f>
        <v>0</v>
      </c>
      <c r="AF308" s="14">
        <f>IF($T308=Models!$E$49,IF($U308&lt;1,LOOKUP($A$3,Models!$D$7:$D$9,Models!$F$50:$F$52),IF(AND($U308&gt;=1,$U308&lt;=4),LOOKUP($A$3,Models!$D$7:$D$9,Models!$G$50:$G$52),IF(AND($U308&gt;=5,$U308&lt;=7),LOOKUP($A$3,Models!$D$7:$D$9,Models!$H$50:$H$52), IF($U308 &gt; 7,LOOKUP($A$3,Models!$D$7:$D$9,Models!$I$50:$I$52), 0)))), 0)</f>
        <v>0</v>
      </c>
      <c r="AG308" s="14">
        <f>IF($T308=Models!$E$54,IF($U308&lt;1,LOOKUP($A$3,Models!$D$7:$D$9,Models!$F$55:$F$57),IF(AND($U308&gt;=1,$U308&lt;=4),LOOKUP($A$3,Models!$D$7:$D$9,Models!$G$55:$G$57),IF(AND($U308&gt;=5,$U308&lt;=7),LOOKUP($A$3,Models!$D$7:$D$9,Models!$H$55:$H$57), IF($U308 &gt; 7,LOOKUP($A$3,Models!$D$7:$D$9,Models!$I$55:$I$57), 0)))), 0)</f>
        <v>0</v>
      </c>
      <c r="AH308" s="14">
        <f>IF($T308=Models!$E$59,IF($U308&lt;1,LOOKUP($A$3,Models!$D$7:$D$9,Models!$F$60:$F$62),IF(AND($U308&gt;=1,$U308&lt;=4),LOOKUP($A$3,Models!$D$7:$D$9,Models!$G$60:$G$62),IF(AND($U308&gt;=5,$U308&lt;=7),LOOKUP($A$3,Models!$D$7:$D$9,Models!$H$60:$H$62), IF($U308 &gt; 7,LOOKUP($A$3,Models!$D$7:$D$9,Models!$I$60:$I$62), 0)))), 0)</f>
        <v>0</v>
      </c>
    </row>
    <row r="309" spans="16:34">
      <c r="P309" s="6" t="e">
        <f ca="1">IF(LOOKUP(Beds!A342, Models!$A$4:$A$105, Models!$B$4:$B$105) = "QUEBEC 2", " ", IF(LOOKUP(Beds!A342, Models!$A$4:$A$105, Models!$B$4:$B$105) = "QUEBEC", " ", IF(Beds!B342 = 0, 0, YEAR(NOW())-IF(VALUE(LEFT(Beds!B342,2))&gt;80,CONCATENATE(19,LEFT(Beds!B342,2)),CONCATENATE(20,LEFT(Beds!B342,2))))))</f>
        <v>#N/A</v>
      </c>
      <c r="S309" s="7" t="str">
        <f>LEFT(Beds!A340,4)</f>
        <v/>
      </c>
      <c r="T309" t="str">
        <f>IF(S309 = "", " ", LOOKUP(S309,Models!$A$4:$A$99,Models!$B$4:$B$99))</f>
        <v xml:space="preserve"> </v>
      </c>
      <c r="U309" t="str">
        <f>Beds!C340</f>
        <v/>
      </c>
      <c r="W309">
        <f t="shared" si="4"/>
        <v>0</v>
      </c>
      <c r="X309" s="14">
        <f>IF($T309=Models!$E$6,IF($U309&lt;1,LOOKUP($A$3,Models!$D$7:$D$9,Models!$F$7:$F$9),IF(AND($U309&gt;=1,$U309&lt;=3),LOOKUP($A$3,Models!$D$7:$D$9,Models!$G$7:$G$9),IF(AND($U309&gt;=4,$U309&lt;=6),LOOKUP($A$3,Models!$D$7:$D$9,Models!$H$7:$H$9), IF(AND($U309&gt;=7,$U309&lt;=10),LOOKUP($A$3,Models!$D$7:$D$9,Models!$I$7:$I$9), IF($U309 &gt; 10,LOOKUP($A$3,Models!$D$7:$D$9,Models!$J$7:$J$9), 0))))), 0)</f>
        <v>0</v>
      </c>
      <c r="Y309" s="14">
        <f>IF($T309=Models!$E$11,IF($U309&lt;1,LOOKUP($A$3,Models!$D$7:$D$9,Models!$F$12:$F$14),IF(AND($U309&gt;=1,$U309&lt;=3),LOOKUP($A$3,Models!$D$7:$D$9,Models!$G$12:$G$14),IF(AND($U309&gt;=4,$U309&lt;=6),LOOKUP($A$3,Models!$D$7:$D$9,Models!$H$12:$H$14), IF(AND($U309&gt;=7,$U309&lt;=10),LOOKUP($A$3,Models!$D$7:$D$9,Models!$I$12:$I$14), IF($U309 &gt; 10,LOOKUP($A$3,Models!$D$7:$D$9,Models!$J$12:$J$14), 0))))), 0)</f>
        <v>0</v>
      </c>
      <c r="Z309" s="14">
        <f>IF($T309=Models!$E$16,IF($U309&lt;1,LOOKUP($A$3,Models!$D$7:$D$9,Models!$F$17:$F$19),IF(AND($U309&gt;=1,$U309&lt;=3),LOOKUP($A$3,Models!$D$7:$D$9,Models!$G$17:$G$19),IF(AND($U309&gt;=4,$U309&lt;=6),LOOKUP($A$3,Models!$D$7:$D$9,Models!$H$17:$H$19), IF(AND($U309&gt;=7,$U309&lt;=10),LOOKUP($A$3,Models!$D$7:$D$9,Models!$I$17:$I$19), IF($U309 &gt; 10,LOOKUP($A$3,Models!$D$7:$D$9,Models!$J$17:$J$19), 0))))), 0)</f>
        <v>0</v>
      </c>
      <c r="AA309" s="14">
        <f>IF($T309=Models!$E$21,IF($U309&lt;1,LOOKUP($A$3,Models!$D$7:$D$9,Models!$F$22:$F$24),IF(AND($U309&gt;=1,$U309&lt;=3),LOOKUP($A$3,Models!$D$7:$D$9,Models!$G$22:$G$24),IF(AND($U309&gt;=4,$U309&lt;=6),LOOKUP($A$3,Models!$D$7:$D$9,Models!$H$22:$H$24), IF(AND($U309&gt;=7,$U309&lt;=10),LOOKUP($A$3,Models!$D$7:$D$9,Models!$I$22:$I$24), IF($U309 &gt; 10,LOOKUP($A$3,Models!$D$7:$D$9,Models!$J$22:$J$24), 0))))), 0)</f>
        <v>0</v>
      </c>
      <c r="AB309" s="14">
        <f>IF($T309=Models!$E$26,IF($U309&lt;1,LOOKUP($A$3,Models!$D$7:$D$9,Models!$F$27:$F$29),IF(AND($U309&gt;=1,$U309&lt;=3),LOOKUP($A$3,Models!$D$7:$D$9,Models!$G$27:$G$29),IF(AND($U309&gt;=4,$U309&lt;=6),LOOKUP($A$3,Models!$D$7:$D$9,Models!$H$27:$H$29), IF(AND($U309&gt;=7,$U309&lt;=10),LOOKUP($A$3,Models!$D$7:$D$9,Models!$I$27:$I$29), IF($U309 &gt; 10,LOOKUP($A$3,Models!$D$7:$D$9,Models!$J$27:$J$29), 0))))), 0)</f>
        <v>0</v>
      </c>
      <c r="AC309" s="14">
        <f>IF($T309=Models!$E$31,IF($U309&lt;1,LOOKUP($A$3,Models!$D$7:$D$9,Models!$F$32:$F$34),IF(AND($U309&gt;=1,$U309&lt;=3),LOOKUP($A$3,Models!$D$7:$D$9,Models!$G$32:$G$34),IF(AND($U309&gt;=4,$U309&lt;=6),LOOKUP($A$3,Models!$D$7:$D$9,Models!$H$32:$H$34), IF(AND($U309&gt;=7,$U309&lt;=10),LOOKUP($A$3,Models!$D$7:$D$9,Models!$I$32:$I$34), IF($U309 &gt; 10,LOOKUP($A$3,Models!$D$7:$D$9,Models!$J$32:$J$34), 0))))), 0)</f>
        <v>0</v>
      </c>
      <c r="AD309" s="14">
        <f>IF($T309=Models!$E$39,IF($U309&lt;1,LOOKUP($A$3,Models!$D$7:$D$9,Models!$F$40:$F$42),IF(AND($U309&gt;=1,$U309&lt;=4),LOOKUP($A$3,Models!$D$7:$D$9,Models!$G$40:$G$42),IF(AND($U309&gt;=5,$U309&lt;=7),LOOKUP($A$3,Models!$D$7:$D$9,Models!$H$40:$H$42), IF($U309 &gt; 7,LOOKUP($A$3,Models!$D$7:$D$9,Models!$I$40:$I$42), 0)))), 0)</f>
        <v>0</v>
      </c>
      <c r="AE309" s="14">
        <f>IF($T309=Models!$E$44,IF($U309&lt;1,LOOKUP($A$3,Models!$D$7:$D$9,Models!$F$45:$F$47),IF(AND($U309&gt;=1,$U309&lt;=4),LOOKUP($A$3,Models!$D$7:$D$9,Models!$G$45:$G$47),IF(AND($U309&gt;=5,$U309&lt;=7),LOOKUP($A$3,Models!$D$7:$D$9,Models!$H$45:$H$47), IF($U309 &gt; 7,LOOKUP($A$3,Models!$D$7:$D$9,Models!$I$45:$I$47), 0)))), 0)</f>
        <v>0</v>
      </c>
      <c r="AF309" s="14">
        <f>IF($T309=Models!$E$49,IF($U309&lt;1,LOOKUP($A$3,Models!$D$7:$D$9,Models!$F$50:$F$52),IF(AND($U309&gt;=1,$U309&lt;=4),LOOKUP($A$3,Models!$D$7:$D$9,Models!$G$50:$G$52),IF(AND($U309&gt;=5,$U309&lt;=7),LOOKUP($A$3,Models!$D$7:$D$9,Models!$H$50:$H$52), IF($U309 &gt; 7,LOOKUP($A$3,Models!$D$7:$D$9,Models!$I$50:$I$52), 0)))), 0)</f>
        <v>0</v>
      </c>
      <c r="AG309" s="14">
        <f>IF($T309=Models!$E$54,IF($U309&lt;1,LOOKUP($A$3,Models!$D$7:$D$9,Models!$F$55:$F$57),IF(AND($U309&gt;=1,$U309&lt;=4),LOOKUP($A$3,Models!$D$7:$D$9,Models!$G$55:$G$57),IF(AND($U309&gt;=5,$U309&lt;=7),LOOKUP($A$3,Models!$D$7:$D$9,Models!$H$55:$H$57), IF($U309 &gt; 7,LOOKUP($A$3,Models!$D$7:$D$9,Models!$I$55:$I$57), 0)))), 0)</f>
        <v>0</v>
      </c>
      <c r="AH309" s="14">
        <f>IF($T309=Models!$E$59,IF($U309&lt;1,LOOKUP($A$3,Models!$D$7:$D$9,Models!$F$60:$F$62),IF(AND($U309&gt;=1,$U309&lt;=4),LOOKUP($A$3,Models!$D$7:$D$9,Models!$G$60:$G$62),IF(AND($U309&gt;=5,$U309&lt;=7),LOOKUP($A$3,Models!$D$7:$D$9,Models!$H$60:$H$62), IF($U309 &gt; 7,LOOKUP($A$3,Models!$D$7:$D$9,Models!$I$60:$I$62), 0)))), 0)</f>
        <v>0</v>
      </c>
    </row>
    <row r="310" spans="16:34">
      <c r="P310" s="6" t="e">
        <f ca="1">IF(LOOKUP(Beds!A343, Models!$A$4:$A$105, Models!$B$4:$B$105) = "QUEBEC 2", " ", IF(LOOKUP(Beds!A343, Models!$A$4:$A$105, Models!$B$4:$B$105) = "QUEBEC", " ", IF(Beds!B343 = 0, 0, YEAR(NOW())-IF(VALUE(LEFT(Beds!B343,2))&gt;80,CONCATENATE(19,LEFT(Beds!B343,2)),CONCATENATE(20,LEFT(Beds!B343,2))))))</f>
        <v>#N/A</v>
      </c>
      <c r="S310" s="7" t="str">
        <f>LEFT(Beds!A341,4)</f>
        <v/>
      </c>
      <c r="T310" t="str">
        <f>IF(S310 = "", " ", LOOKUP(S310,Models!$A$4:$A$99,Models!$B$4:$B$99))</f>
        <v xml:space="preserve"> </v>
      </c>
      <c r="U310" t="str">
        <f>Beds!C341</f>
        <v/>
      </c>
      <c r="W310">
        <f t="shared" si="4"/>
        <v>0</v>
      </c>
      <c r="X310" s="14">
        <f>IF($T310=Models!$E$6,IF($U310&lt;1,LOOKUP($A$3,Models!$D$7:$D$9,Models!$F$7:$F$9),IF(AND($U310&gt;=1,$U310&lt;=3),LOOKUP($A$3,Models!$D$7:$D$9,Models!$G$7:$G$9),IF(AND($U310&gt;=4,$U310&lt;=6),LOOKUP($A$3,Models!$D$7:$D$9,Models!$H$7:$H$9), IF(AND($U310&gt;=7,$U310&lt;=10),LOOKUP($A$3,Models!$D$7:$D$9,Models!$I$7:$I$9), IF($U310 &gt; 10,LOOKUP($A$3,Models!$D$7:$D$9,Models!$J$7:$J$9), 0))))), 0)</f>
        <v>0</v>
      </c>
      <c r="Y310" s="14">
        <f>IF($T310=Models!$E$11,IF($U310&lt;1,LOOKUP($A$3,Models!$D$7:$D$9,Models!$F$12:$F$14),IF(AND($U310&gt;=1,$U310&lt;=3),LOOKUP($A$3,Models!$D$7:$D$9,Models!$G$12:$G$14),IF(AND($U310&gt;=4,$U310&lt;=6),LOOKUP($A$3,Models!$D$7:$D$9,Models!$H$12:$H$14), IF(AND($U310&gt;=7,$U310&lt;=10),LOOKUP($A$3,Models!$D$7:$D$9,Models!$I$12:$I$14), IF($U310 &gt; 10,LOOKUP($A$3,Models!$D$7:$D$9,Models!$J$12:$J$14), 0))))), 0)</f>
        <v>0</v>
      </c>
      <c r="Z310" s="14">
        <f>IF($T310=Models!$E$16,IF($U310&lt;1,LOOKUP($A$3,Models!$D$7:$D$9,Models!$F$17:$F$19),IF(AND($U310&gt;=1,$U310&lt;=3),LOOKUP($A$3,Models!$D$7:$D$9,Models!$G$17:$G$19),IF(AND($U310&gt;=4,$U310&lt;=6),LOOKUP($A$3,Models!$D$7:$D$9,Models!$H$17:$H$19), IF(AND($U310&gt;=7,$U310&lt;=10),LOOKUP($A$3,Models!$D$7:$D$9,Models!$I$17:$I$19), IF($U310 &gt; 10,LOOKUP($A$3,Models!$D$7:$D$9,Models!$J$17:$J$19), 0))))), 0)</f>
        <v>0</v>
      </c>
      <c r="AA310" s="14">
        <f>IF($T310=Models!$E$21,IF($U310&lt;1,LOOKUP($A$3,Models!$D$7:$D$9,Models!$F$22:$F$24),IF(AND($U310&gt;=1,$U310&lt;=3),LOOKUP($A$3,Models!$D$7:$D$9,Models!$G$22:$G$24),IF(AND($U310&gt;=4,$U310&lt;=6),LOOKUP($A$3,Models!$D$7:$D$9,Models!$H$22:$H$24), IF(AND($U310&gt;=7,$U310&lt;=10),LOOKUP($A$3,Models!$D$7:$D$9,Models!$I$22:$I$24), IF($U310 &gt; 10,LOOKUP($A$3,Models!$D$7:$D$9,Models!$J$22:$J$24), 0))))), 0)</f>
        <v>0</v>
      </c>
      <c r="AB310" s="14">
        <f>IF($T310=Models!$E$26,IF($U310&lt;1,LOOKUP($A$3,Models!$D$7:$D$9,Models!$F$27:$F$29),IF(AND($U310&gt;=1,$U310&lt;=3),LOOKUP($A$3,Models!$D$7:$D$9,Models!$G$27:$G$29),IF(AND($U310&gt;=4,$U310&lt;=6),LOOKUP($A$3,Models!$D$7:$D$9,Models!$H$27:$H$29), IF(AND($U310&gt;=7,$U310&lt;=10),LOOKUP($A$3,Models!$D$7:$D$9,Models!$I$27:$I$29), IF($U310 &gt; 10,LOOKUP($A$3,Models!$D$7:$D$9,Models!$J$27:$J$29), 0))))), 0)</f>
        <v>0</v>
      </c>
      <c r="AC310" s="14">
        <f>IF($T310=Models!$E$31,IF($U310&lt;1,LOOKUP($A$3,Models!$D$7:$D$9,Models!$F$32:$F$34),IF(AND($U310&gt;=1,$U310&lt;=3),LOOKUP($A$3,Models!$D$7:$D$9,Models!$G$32:$G$34),IF(AND($U310&gt;=4,$U310&lt;=6),LOOKUP($A$3,Models!$D$7:$D$9,Models!$H$32:$H$34), IF(AND($U310&gt;=7,$U310&lt;=10),LOOKUP($A$3,Models!$D$7:$D$9,Models!$I$32:$I$34), IF($U310 &gt; 10,LOOKUP($A$3,Models!$D$7:$D$9,Models!$J$32:$J$34), 0))))), 0)</f>
        <v>0</v>
      </c>
      <c r="AD310" s="14">
        <f>IF($T310=Models!$E$39,IF($U310&lt;1,LOOKUP($A$3,Models!$D$7:$D$9,Models!$F$40:$F$42),IF(AND($U310&gt;=1,$U310&lt;=4),LOOKUP($A$3,Models!$D$7:$D$9,Models!$G$40:$G$42),IF(AND($U310&gt;=5,$U310&lt;=7),LOOKUP($A$3,Models!$D$7:$D$9,Models!$H$40:$H$42), IF($U310 &gt; 7,LOOKUP($A$3,Models!$D$7:$D$9,Models!$I$40:$I$42), 0)))), 0)</f>
        <v>0</v>
      </c>
      <c r="AE310" s="14">
        <f>IF($T310=Models!$E$44,IF($U310&lt;1,LOOKUP($A$3,Models!$D$7:$D$9,Models!$F$45:$F$47),IF(AND($U310&gt;=1,$U310&lt;=4),LOOKUP($A$3,Models!$D$7:$D$9,Models!$G$45:$G$47),IF(AND($U310&gt;=5,$U310&lt;=7),LOOKUP($A$3,Models!$D$7:$D$9,Models!$H$45:$H$47), IF($U310 &gt; 7,LOOKUP($A$3,Models!$D$7:$D$9,Models!$I$45:$I$47), 0)))), 0)</f>
        <v>0</v>
      </c>
      <c r="AF310" s="14">
        <f>IF($T310=Models!$E$49,IF($U310&lt;1,LOOKUP($A$3,Models!$D$7:$D$9,Models!$F$50:$F$52),IF(AND($U310&gt;=1,$U310&lt;=4),LOOKUP($A$3,Models!$D$7:$D$9,Models!$G$50:$G$52),IF(AND($U310&gt;=5,$U310&lt;=7),LOOKUP($A$3,Models!$D$7:$D$9,Models!$H$50:$H$52), IF($U310 &gt; 7,LOOKUP($A$3,Models!$D$7:$D$9,Models!$I$50:$I$52), 0)))), 0)</f>
        <v>0</v>
      </c>
      <c r="AG310" s="14">
        <f>IF($T310=Models!$E$54,IF($U310&lt;1,LOOKUP($A$3,Models!$D$7:$D$9,Models!$F$55:$F$57),IF(AND($U310&gt;=1,$U310&lt;=4),LOOKUP($A$3,Models!$D$7:$D$9,Models!$G$55:$G$57),IF(AND($U310&gt;=5,$U310&lt;=7),LOOKUP($A$3,Models!$D$7:$D$9,Models!$H$55:$H$57), IF($U310 &gt; 7,LOOKUP($A$3,Models!$D$7:$D$9,Models!$I$55:$I$57), 0)))), 0)</f>
        <v>0</v>
      </c>
      <c r="AH310" s="14">
        <f>IF($T310=Models!$E$59,IF($U310&lt;1,LOOKUP($A$3,Models!$D$7:$D$9,Models!$F$60:$F$62),IF(AND($U310&gt;=1,$U310&lt;=4),LOOKUP($A$3,Models!$D$7:$D$9,Models!$G$60:$G$62),IF(AND($U310&gt;=5,$U310&lt;=7),LOOKUP($A$3,Models!$D$7:$D$9,Models!$H$60:$H$62), IF($U310 &gt; 7,LOOKUP($A$3,Models!$D$7:$D$9,Models!$I$60:$I$62), 0)))), 0)</f>
        <v>0</v>
      </c>
    </row>
    <row r="311" spans="16:34">
      <c r="P311" s="6" t="e">
        <f ca="1">IF(LOOKUP(Beds!A344, Models!$A$4:$A$105, Models!$B$4:$B$105) = "QUEBEC 2", " ", IF(LOOKUP(Beds!A344, Models!$A$4:$A$105, Models!$B$4:$B$105) = "QUEBEC", " ", IF(Beds!B344 = 0, 0, YEAR(NOW())-IF(VALUE(LEFT(Beds!B344,2))&gt;80,CONCATENATE(19,LEFT(Beds!B344,2)),CONCATENATE(20,LEFT(Beds!B344,2))))))</f>
        <v>#N/A</v>
      </c>
      <c r="S311" s="7" t="str">
        <f>LEFT(Beds!A342,4)</f>
        <v/>
      </c>
      <c r="T311" t="str">
        <f>IF(S311 = "", " ", LOOKUP(S311,Models!$A$4:$A$99,Models!$B$4:$B$99))</f>
        <v xml:space="preserve"> </v>
      </c>
      <c r="U311" t="str">
        <f>Beds!C342</f>
        <v/>
      </c>
      <c r="W311">
        <f t="shared" si="4"/>
        <v>0</v>
      </c>
      <c r="X311" s="14">
        <f>IF($T311=Models!$E$6,IF($U311&lt;1,LOOKUP($A$3,Models!$D$7:$D$9,Models!$F$7:$F$9),IF(AND($U311&gt;=1,$U311&lt;=3),LOOKUP($A$3,Models!$D$7:$D$9,Models!$G$7:$G$9),IF(AND($U311&gt;=4,$U311&lt;=6),LOOKUP($A$3,Models!$D$7:$D$9,Models!$H$7:$H$9), IF(AND($U311&gt;=7,$U311&lt;=10),LOOKUP($A$3,Models!$D$7:$D$9,Models!$I$7:$I$9), IF($U311 &gt; 10,LOOKUP($A$3,Models!$D$7:$D$9,Models!$J$7:$J$9), 0))))), 0)</f>
        <v>0</v>
      </c>
      <c r="Y311" s="14">
        <f>IF($T311=Models!$E$11,IF($U311&lt;1,LOOKUP($A$3,Models!$D$7:$D$9,Models!$F$12:$F$14),IF(AND($U311&gt;=1,$U311&lt;=3),LOOKUP($A$3,Models!$D$7:$D$9,Models!$G$12:$G$14),IF(AND($U311&gt;=4,$U311&lt;=6),LOOKUP($A$3,Models!$D$7:$D$9,Models!$H$12:$H$14), IF(AND($U311&gt;=7,$U311&lt;=10),LOOKUP($A$3,Models!$D$7:$D$9,Models!$I$12:$I$14), IF($U311 &gt; 10,LOOKUP($A$3,Models!$D$7:$D$9,Models!$J$12:$J$14), 0))))), 0)</f>
        <v>0</v>
      </c>
      <c r="Z311" s="14">
        <f>IF($T311=Models!$E$16,IF($U311&lt;1,LOOKUP($A$3,Models!$D$7:$D$9,Models!$F$17:$F$19),IF(AND($U311&gt;=1,$U311&lt;=3),LOOKUP($A$3,Models!$D$7:$D$9,Models!$G$17:$G$19),IF(AND($U311&gt;=4,$U311&lt;=6),LOOKUP($A$3,Models!$D$7:$D$9,Models!$H$17:$H$19), IF(AND($U311&gt;=7,$U311&lt;=10),LOOKUP($A$3,Models!$D$7:$D$9,Models!$I$17:$I$19), IF($U311 &gt; 10,LOOKUP($A$3,Models!$D$7:$D$9,Models!$J$17:$J$19), 0))))), 0)</f>
        <v>0</v>
      </c>
      <c r="AA311" s="14">
        <f>IF($T311=Models!$E$21,IF($U311&lt;1,LOOKUP($A$3,Models!$D$7:$D$9,Models!$F$22:$F$24),IF(AND($U311&gt;=1,$U311&lt;=3),LOOKUP($A$3,Models!$D$7:$D$9,Models!$G$22:$G$24),IF(AND($U311&gt;=4,$U311&lt;=6),LOOKUP($A$3,Models!$D$7:$D$9,Models!$H$22:$H$24), IF(AND($U311&gt;=7,$U311&lt;=10),LOOKUP($A$3,Models!$D$7:$D$9,Models!$I$22:$I$24), IF($U311 &gt; 10,LOOKUP($A$3,Models!$D$7:$D$9,Models!$J$22:$J$24), 0))))), 0)</f>
        <v>0</v>
      </c>
      <c r="AB311" s="14">
        <f>IF($T311=Models!$E$26,IF($U311&lt;1,LOOKUP($A$3,Models!$D$7:$D$9,Models!$F$27:$F$29),IF(AND($U311&gt;=1,$U311&lt;=3),LOOKUP($A$3,Models!$D$7:$D$9,Models!$G$27:$G$29),IF(AND($U311&gt;=4,$U311&lt;=6),LOOKUP($A$3,Models!$D$7:$D$9,Models!$H$27:$H$29), IF(AND($U311&gt;=7,$U311&lt;=10),LOOKUP($A$3,Models!$D$7:$D$9,Models!$I$27:$I$29), IF($U311 &gt; 10,LOOKUP($A$3,Models!$D$7:$D$9,Models!$J$27:$J$29), 0))))), 0)</f>
        <v>0</v>
      </c>
      <c r="AC311" s="14">
        <f>IF($T311=Models!$E$31,IF($U311&lt;1,LOOKUP($A$3,Models!$D$7:$D$9,Models!$F$32:$F$34),IF(AND($U311&gt;=1,$U311&lt;=3),LOOKUP($A$3,Models!$D$7:$D$9,Models!$G$32:$G$34),IF(AND($U311&gt;=4,$U311&lt;=6),LOOKUP($A$3,Models!$D$7:$D$9,Models!$H$32:$H$34), IF(AND($U311&gt;=7,$U311&lt;=10),LOOKUP($A$3,Models!$D$7:$D$9,Models!$I$32:$I$34), IF($U311 &gt; 10,LOOKUP($A$3,Models!$D$7:$D$9,Models!$J$32:$J$34), 0))))), 0)</f>
        <v>0</v>
      </c>
      <c r="AD311" s="14">
        <f>IF($T311=Models!$E$39,IF($U311&lt;1,LOOKUP($A$3,Models!$D$7:$D$9,Models!$F$40:$F$42),IF(AND($U311&gt;=1,$U311&lt;=4),LOOKUP($A$3,Models!$D$7:$D$9,Models!$G$40:$G$42),IF(AND($U311&gt;=5,$U311&lt;=7),LOOKUP($A$3,Models!$D$7:$D$9,Models!$H$40:$H$42), IF($U311 &gt; 7,LOOKUP($A$3,Models!$D$7:$D$9,Models!$I$40:$I$42), 0)))), 0)</f>
        <v>0</v>
      </c>
      <c r="AE311" s="14">
        <f>IF($T311=Models!$E$44,IF($U311&lt;1,LOOKUP($A$3,Models!$D$7:$D$9,Models!$F$45:$F$47),IF(AND($U311&gt;=1,$U311&lt;=4),LOOKUP($A$3,Models!$D$7:$D$9,Models!$G$45:$G$47),IF(AND($U311&gt;=5,$U311&lt;=7),LOOKUP($A$3,Models!$D$7:$D$9,Models!$H$45:$H$47), IF($U311 &gt; 7,LOOKUP($A$3,Models!$D$7:$D$9,Models!$I$45:$I$47), 0)))), 0)</f>
        <v>0</v>
      </c>
      <c r="AF311" s="14">
        <f>IF($T311=Models!$E$49,IF($U311&lt;1,LOOKUP($A$3,Models!$D$7:$D$9,Models!$F$50:$F$52),IF(AND($U311&gt;=1,$U311&lt;=4),LOOKUP($A$3,Models!$D$7:$D$9,Models!$G$50:$G$52),IF(AND($U311&gt;=5,$U311&lt;=7),LOOKUP($A$3,Models!$D$7:$D$9,Models!$H$50:$H$52), IF($U311 &gt; 7,LOOKUP($A$3,Models!$D$7:$D$9,Models!$I$50:$I$52), 0)))), 0)</f>
        <v>0</v>
      </c>
      <c r="AG311" s="14">
        <f>IF($T311=Models!$E$54,IF($U311&lt;1,LOOKUP($A$3,Models!$D$7:$D$9,Models!$F$55:$F$57),IF(AND($U311&gt;=1,$U311&lt;=4),LOOKUP($A$3,Models!$D$7:$D$9,Models!$G$55:$G$57),IF(AND($U311&gt;=5,$U311&lt;=7),LOOKUP($A$3,Models!$D$7:$D$9,Models!$H$55:$H$57), IF($U311 &gt; 7,LOOKUP($A$3,Models!$D$7:$D$9,Models!$I$55:$I$57), 0)))), 0)</f>
        <v>0</v>
      </c>
      <c r="AH311" s="14">
        <f>IF($T311=Models!$E$59,IF($U311&lt;1,LOOKUP($A$3,Models!$D$7:$D$9,Models!$F$60:$F$62),IF(AND($U311&gt;=1,$U311&lt;=4),LOOKUP($A$3,Models!$D$7:$D$9,Models!$G$60:$G$62),IF(AND($U311&gt;=5,$U311&lt;=7),LOOKUP($A$3,Models!$D$7:$D$9,Models!$H$60:$H$62), IF($U311 &gt; 7,LOOKUP($A$3,Models!$D$7:$D$9,Models!$I$60:$I$62), 0)))), 0)</f>
        <v>0</v>
      </c>
    </row>
    <row r="312" spans="16:34">
      <c r="P312" s="6" t="e">
        <f ca="1">IF(LOOKUP(Beds!A345, Models!$A$4:$A$105, Models!$B$4:$B$105) = "QUEBEC 2", " ", IF(LOOKUP(Beds!A345, Models!$A$4:$A$105, Models!$B$4:$B$105) = "QUEBEC", " ", IF(Beds!B345 = 0, 0, YEAR(NOW())-IF(VALUE(LEFT(Beds!B345,2))&gt;80,CONCATENATE(19,LEFT(Beds!B345,2)),CONCATENATE(20,LEFT(Beds!B345,2))))))</f>
        <v>#N/A</v>
      </c>
      <c r="S312" s="7" t="str">
        <f>LEFT(Beds!A343,4)</f>
        <v/>
      </c>
      <c r="T312" t="str">
        <f>IF(S312 = "", " ", LOOKUP(S312,Models!$A$4:$A$99,Models!$B$4:$B$99))</f>
        <v xml:space="preserve"> </v>
      </c>
      <c r="U312" t="str">
        <f>Beds!C343</f>
        <v/>
      </c>
      <c r="W312">
        <f t="shared" si="4"/>
        <v>0</v>
      </c>
      <c r="X312" s="14">
        <f>IF($T312=Models!$E$6,IF($U312&lt;1,LOOKUP($A$3,Models!$D$7:$D$9,Models!$F$7:$F$9),IF(AND($U312&gt;=1,$U312&lt;=3),LOOKUP($A$3,Models!$D$7:$D$9,Models!$G$7:$G$9),IF(AND($U312&gt;=4,$U312&lt;=6),LOOKUP($A$3,Models!$D$7:$D$9,Models!$H$7:$H$9), IF(AND($U312&gt;=7,$U312&lt;=10),LOOKUP($A$3,Models!$D$7:$D$9,Models!$I$7:$I$9), IF($U312 &gt; 10,LOOKUP($A$3,Models!$D$7:$D$9,Models!$J$7:$J$9), 0))))), 0)</f>
        <v>0</v>
      </c>
      <c r="Y312" s="14">
        <f>IF($T312=Models!$E$11,IF($U312&lt;1,LOOKUP($A$3,Models!$D$7:$D$9,Models!$F$12:$F$14),IF(AND($U312&gt;=1,$U312&lt;=3),LOOKUP($A$3,Models!$D$7:$D$9,Models!$G$12:$G$14),IF(AND($U312&gt;=4,$U312&lt;=6),LOOKUP($A$3,Models!$D$7:$D$9,Models!$H$12:$H$14), IF(AND($U312&gt;=7,$U312&lt;=10),LOOKUP($A$3,Models!$D$7:$D$9,Models!$I$12:$I$14), IF($U312 &gt; 10,LOOKUP($A$3,Models!$D$7:$D$9,Models!$J$12:$J$14), 0))))), 0)</f>
        <v>0</v>
      </c>
      <c r="Z312" s="14">
        <f>IF($T312=Models!$E$16,IF($U312&lt;1,LOOKUP($A$3,Models!$D$7:$D$9,Models!$F$17:$F$19),IF(AND($U312&gt;=1,$U312&lt;=3),LOOKUP($A$3,Models!$D$7:$D$9,Models!$G$17:$G$19),IF(AND($U312&gt;=4,$U312&lt;=6),LOOKUP($A$3,Models!$D$7:$D$9,Models!$H$17:$H$19), IF(AND($U312&gt;=7,$U312&lt;=10),LOOKUP($A$3,Models!$D$7:$D$9,Models!$I$17:$I$19), IF($U312 &gt; 10,LOOKUP($A$3,Models!$D$7:$D$9,Models!$J$17:$J$19), 0))))), 0)</f>
        <v>0</v>
      </c>
      <c r="AA312" s="14">
        <f>IF($T312=Models!$E$21,IF($U312&lt;1,LOOKUP($A$3,Models!$D$7:$D$9,Models!$F$22:$F$24),IF(AND($U312&gt;=1,$U312&lt;=3),LOOKUP($A$3,Models!$D$7:$D$9,Models!$G$22:$G$24),IF(AND($U312&gt;=4,$U312&lt;=6),LOOKUP($A$3,Models!$D$7:$D$9,Models!$H$22:$H$24), IF(AND($U312&gt;=7,$U312&lt;=10),LOOKUP($A$3,Models!$D$7:$D$9,Models!$I$22:$I$24), IF($U312 &gt; 10,LOOKUP($A$3,Models!$D$7:$D$9,Models!$J$22:$J$24), 0))))), 0)</f>
        <v>0</v>
      </c>
      <c r="AB312" s="14">
        <f>IF($T312=Models!$E$26,IF($U312&lt;1,LOOKUP($A$3,Models!$D$7:$D$9,Models!$F$27:$F$29),IF(AND($U312&gt;=1,$U312&lt;=3),LOOKUP($A$3,Models!$D$7:$D$9,Models!$G$27:$G$29),IF(AND($U312&gt;=4,$U312&lt;=6),LOOKUP($A$3,Models!$D$7:$D$9,Models!$H$27:$H$29), IF(AND($U312&gt;=7,$U312&lt;=10),LOOKUP($A$3,Models!$D$7:$D$9,Models!$I$27:$I$29), IF($U312 &gt; 10,LOOKUP($A$3,Models!$D$7:$D$9,Models!$J$27:$J$29), 0))))), 0)</f>
        <v>0</v>
      </c>
      <c r="AC312" s="14">
        <f>IF($T312=Models!$E$31,IF($U312&lt;1,LOOKUP($A$3,Models!$D$7:$D$9,Models!$F$32:$F$34),IF(AND($U312&gt;=1,$U312&lt;=3),LOOKUP($A$3,Models!$D$7:$D$9,Models!$G$32:$G$34),IF(AND($U312&gt;=4,$U312&lt;=6),LOOKUP($A$3,Models!$D$7:$D$9,Models!$H$32:$H$34), IF(AND($U312&gt;=7,$U312&lt;=10),LOOKUP($A$3,Models!$D$7:$D$9,Models!$I$32:$I$34), IF($U312 &gt; 10,LOOKUP($A$3,Models!$D$7:$D$9,Models!$J$32:$J$34), 0))))), 0)</f>
        <v>0</v>
      </c>
      <c r="AD312" s="14">
        <f>IF($T312=Models!$E$39,IF($U312&lt;1,LOOKUP($A$3,Models!$D$7:$D$9,Models!$F$40:$F$42),IF(AND($U312&gt;=1,$U312&lt;=4),LOOKUP($A$3,Models!$D$7:$D$9,Models!$G$40:$G$42),IF(AND($U312&gt;=5,$U312&lt;=7),LOOKUP($A$3,Models!$D$7:$D$9,Models!$H$40:$H$42), IF($U312 &gt; 7,LOOKUP($A$3,Models!$D$7:$D$9,Models!$I$40:$I$42), 0)))), 0)</f>
        <v>0</v>
      </c>
      <c r="AE312" s="14">
        <f>IF($T312=Models!$E$44,IF($U312&lt;1,LOOKUP($A$3,Models!$D$7:$D$9,Models!$F$45:$F$47),IF(AND($U312&gt;=1,$U312&lt;=4),LOOKUP($A$3,Models!$D$7:$D$9,Models!$G$45:$G$47),IF(AND($U312&gt;=5,$U312&lt;=7),LOOKUP($A$3,Models!$D$7:$D$9,Models!$H$45:$H$47), IF($U312 &gt; 7,LOOKUP($A$3,Models!$D$7:$D$9,Models!$I$45:$I$47), 0)))), 0)</f>
        <v>0</v>
      </c>
      <c r="AF312" s="14">
        <f>IF($T312=Models!$E$49,IF($U312&lt;1,LOOKUP($A$3,Models!$D$7:$D$9,Models!$F$50:$F$52),IF(AND($U312&gt;=1,$U312&lt;=4),LOOKUP($A$3,Models!$D$7:$D$9,Models!$G$50:$G$52),IF(AND($U312&gt;=5,$U312&lt;=7),LOOKUP($A$3,Models!$D$7:$D$9,Models!$H$50:$H$52), IF($U312 &gt; 7,LOOKUP($A$3,Models!$D$7:$D$9,Models!$I$50:$I$52), 0)))), 0)</f>
        <v>0</v>
      </c>
      <c r="AG312" s="14">
        <f>IF($T312=Models!$E$54,IF($U312&lt;1,LOOKUP($A$3,Models!$D$7:$D$9,Models!$F$55:$F$57),IF(AND($U312&gt;=1,$U312&lt;=4),LOOKUP($A$3,Models!$D$7:$D$9,Models!$G$55:$G$57),IF(AND($U312&gt;=5,$U312&lt;=7),LOOKUP($A$3,Models!$D$7:$D$9,Models!$H$55:$H$57), IF($U312 &gt; 7,LOOKUP($A$3,Models!$D$7:$D$9,Models!$I$55:$I$57), 0)))), 0)</f>
        <v>0</v>
      </c>
      <c r="AH312" s="14">
        <f>IF($T312=Models!$E$59,IF($U312&lt;1,LOOKUP($A$3,Models!$D$7:$D$9,Models!$F$60:$F$62),IF(AND($U312&gt;=1,$U312&lt;=4),LOOKUP($A$3,Models!$D$7:$D$9,Models!$G$60:$G$62),IF(AND($U312&gt;=5,$U312&lt;=7),LOOKUP($A$3,Models!$D$7:$D$9,Models!$H$60:$H$62), IF($U312 &gt; 7,LOOKUP($A$3,Models!$D$7:$D$9,Models!$I$60:$I$62), 0)))), 0)</f>
        <v>0</v>
      </c>
    </row>
    <row r="313" spans="16:34">
      <c r="P313" s="6" t="e">
        <f ca="1">IF(LOOKUP(Beds!A346, Models!$A$4:$A$105, Models!$B$4:$B$105) = "QUEBEC 2", " ", IF(LOOKUP(Beds!A346, Models!$A$4:$A$105, Models!$B$4:$B$105) = "QUEBEC", " ", IF(Beds!B346 = 0, 0, YEAR(NOW())-IF(VALUE(LEFT(Beds!B346,2))&gt;80,CONCATENATE(19,LEFT(Beds!B346,2)),CONCATENATE(20,LEFT(Beds!B346,2))))))</f>
        <v>#N/A</v>
      </c>
      <c r="S313" s="7" t="str">
        <f>LEFT(Beds!A344,4)</f>
        <v/>
      </c>
      <c r="T313" t="str">
        <f>IF(S313 = "", " ", LOOKUP(S313,Models!$A$4:$A$99,Models!$B$4:$B$99))</f>
        <v xml:space="preserve"> </v>
      </c>
      <c r="U313" t="str">
        <f>Beds!C344</f>
        <v/>
      </c>
      <c r="W313">
        <f t="shared" si="4"/>
        <v>0</v>
      </c>
      <c r="X313" s="14">
        <f>IF($T313=Models!$E$6,IF($U313&lt;1,LOOKUP($A$3,Models!$D$7:$D$9,Models!$F$7:$F$9),IF(AND($U313&gt;=1,$U313&lt;=3),LOOKUP($A$3,Models!$D$7:$D$9,Models!$G$7:$G$9),IF(AND($U313&gt;=4,$U313&lt;=6),LOOKUP($A$3,Models!$D$7:$D$9,Models!$H$7:$H$9), IF(AND($U313&gt;=7,$U313&lt;=10),LOOKUP($A$3,Models!$D$7:$D$9,Models!$I$7:$I$9), IF($U313 &gt; 10,LOOKUP($A$3,Models!$D$7:$D$9,Models!$J$7:$J$9), 0))))), 0)</f>
        <v>0</v>
      </c>
      <c r="Y313" s="14">
        <f>IF($T313=Models!$E$11,IF($U313&lt;1,LOOKUP($A$3,Models!$D$7:$D$9,Models!$F$12:$F$14),IF(AND($U313&gt;=1,$U313&lt;=3),LOOKUP($A$3,Models!$D$7:$D$9,Models!$G$12:$G$14),IF(AND($U313&gt;=4,$U313&lt;=6),LOOKUP($A$3,Models!$D$7:$D$9,Models!$H$12:$H$14), IF(AND($U313&gt;=7,$U313&lt;=10),LOOKUP($A$3,Models!$D$7:$D$9,Models!$I$12:$I$14), IF($U313 &gt; 10,LOOKUP($A$3,Models!$D$7:$D$9,Models!$J$12:$J$14), 0))))), 0)</f>
        <v>0</v>
      </c>
      <c r="Z313" s="14">
        <f>IF($T313=Models!$E$16,IF($U313&lt;1,LOOKUP($A$3,Models!$D$7:$D$9,Models!$F$17:$F$19),IF(AND($U313&gt;=1,$U313&lt;=3),LOOKUP($A$3,Models!$D$7:$D$9,Models!$G$17:$G$19),IF(AND($U313&gt;=4,$U313&lt;=6),LOOKUP($A$3,Models!$D$7:$D$9,Models!$H$17:$H$19), IF(AND($U313&gt;=7,$U313&lt;=10),LOOKUP($A$3,Models!$D$7:$D$9,Models!$I$17:$I$19), IF($U313 &gt; 10,LOOKUP($A$3,Models!$D$7:$D$9,Models!$J$17:$J$19), 0))))), 0)</f>
        <v>0</v>
      </c>
      <c r="AA313" s="14">
        <f>IF($T313=Models!$E$21,IF($U313&lt;1,LOOKUP($A$3,Models!$D$7:$D$9,Models!$F$22:$F$24),IF(AND($U313&gt;=1,$U313&lt;=3),LOOKUP($A$3,Models!$D$7:$D$9,Models!$G$22:$G$24),IF(AND($U313&gt;=4,$U313&lt;=6),LOOKUP($A$3,Models!$D$7:$D$9,Models!$H$22:$H$24), IF(AND($U313&gt;=7,$U313&lt;=10),LOOKUP($A$3,Models!$D$7:$D$9,Models!$I$22:$I$24), IF($U313 &gt; 10,LOOKUP($A$3,Models!$D$7:$D$9,Models!$J$22:$J$24), 0))))), 0)</f>
        <v>0</v>
      </c>
      <c r="AB313" s="14">
        <f>IF($T313=Models!$E$26,IF($U313&lt;1,LOOKUP($A$3,Models!$D$7:$D$9,Models!$F$27:$F$29),IF(AND($U313&gt;=1,$U313&lt;=3),LOOKUP($A$3,Models!$D$7:$D$9,Models!$G$27:$G$29),IF(AND($U313&gt;=4,$U313&lt;=6),LOOKUP($A$3,Models!$D$7:$D$9,Models!$H$27:$H$29), IF(AND($U313&gt;=7,$U313&lt;=10),LOOKUP($A$3,Models!$D$7:$D$9,Models!$I$27:$I$29), IF($U313 &gt; 10,LOOKUP($A$3,Models!$D$7:$D$9,Models!$J$27:$J$29), 0))))), 0)</f>
        <v>0</v>
      </c>
      <c r="AC313" s="14">
        <f>IF($T313=Models!$E$31,IF($U313&lt;1,LOOKUP($A$3,Models!$D$7:$D$9,Models!$F$32:$F$34),IF(AND($U313&gt;=1,$U313&lt;=3),LOOKUP($A$3,Models!$D$7:$D$9,Models!$G$32:$G$34),IF(AND($U313&gt;=4,$U313&lt;=6),LOOKUP($A$3,Models!$D$7:$D$9,Models!$H$32:$H$34), IF(AND($U313&gt;=7,$U313&lt;=10),LOOKUP($A$3,Models!$D$7:$D$9,Models!$I$32:$I$34), IF($U313 &gt; 10,LOOKUP($A$3,Models!$D$7:$D$9,Models!$J$32:$J$34), 0))))), 0)</f>
        <v>0</v>
      </c>
      <c r="AD313" s="14">
        <f>IF($T313=Models!$E$39,IF($U313&lt;1,LOOKUP($A$3,Models!$D$7:$D$9,Models!$F$40:$F$42),IF(AND($U313&gt;=1,$U313&lt;=4),LOOKUP($A$3,Models!$D$7:$D$9,Models!$G$40:$G$42),IF(AND($U313&gt;=5,$U313&lt;=7),LOOKUP($A$3,Models!$D$7:$D$9,Models!$H$40:$H$42), IF($U313 &gt; 7,LOOKUP($A$3,Models!$D$7:$D$9,Models!$I$40:$I$42), 0)))), 0)</f>
        <v>0</v>
      </c>
      <c r="AE313" s="14">
        <f>IF($T313=Models!$E$44,IF($U313&lt;1,LOOKUP($A$3,Models!$D$7:$D$9,Models!$F$45:$F$47),IF(AND($U313&gt;=1,$U313&lt;=4),LOOKUP($A$3,Models!$D$7:$D$9,Models!$G$45:$G$47),IF(AND($U313&gt;=5,$U313&lt;=7),LOOKUP($A$3,Models!$D$7:$D$9,Models!$H$45:$H$47), IF($U313 &gt; 7,LOOKUP($A$3,Models!$D$7:$D$9,Models!$I$45:$I$47), 0)))), 0)</f>
        <v>0</v>
      </c>
      <c r="AF313" s="14">
        <f>IF($T313=Models!$E$49,IF($U313&lt;1,LOOKUP($A$3,Models!$D$7:$D$9,Models!$F$50:$F$52),IF(AND($U313&gt;=1,$U313&lt;=4),LOOKUP($A$3,Models!$D$7:$D$9,Models!$G$50:$G$52),IF(AND($U313&gt;=5,$U313&lt;=7),LOOKUP($A$3,Models!$D$7:$D$9,Models!$H$50:$H$52), IF($U313 &gt; 7,LOOKUP($A$3,Models!$D$7:$D$9,Models!$I$50:$I$52), 0)))), 0)</f>
        <v>0</v>
      </c>
      <c r="AG313" s="14">
        <f>IF($T313=Models!$E$54,IF($U313&lt;1,LOOKUP($A$3,Models!$D$7:$D$9,Models!$F$55:$F$57),IF(AND($U313&gt;=1,$U313&lt;=4),LOOKUP($A$3,Models!$D$7:$D$9,Models!$G$55:$G$57),IF(AND($U313&gt;=5,$U313&lt;=7),LOOKUP($A$3,Models!$D$7:$D$9,Models!$H$55:$H$57), IF($U313 &gt; 7,LOOKUP($A$3,Models!$D$7:$D$9,Models!$I$55:$I$57), 0)))), 0)</f>
        <v>0</v>
      </c>
      <c r="AH313" s="14">
        <f>IF($T313=Models!$E$59,IF($U313&lt;1,LOOKUP($A$3,Models!$D$7:$D$9,Models!$F$60:$F$62),IF(AND($U313&gt;=1,$U313&lt;=4),LOOKUP($A$3,Models!$D$7:$D$9,Models!$G$60:$G$62),IF(AND($U313&gt;=5,$U313&lt;=7),LOOKUP($A$3,Models!$D$7:$D$9,Models!$H$60:$H$62), IF($U313 &gt; 7,LOOKUP($A$3,Models!$D$7:$D$9,Models!$I$60:$I$62), 0)))), 0)</f>
        <v>0</v>
      </c>
    </row>
    <row r="314" spans="16:34">
      <c r="P314" s="6" t="e">
        <f ca="1">IF(LOOKUP(Beds!A347, Models!$A$4:$A$105, Models!$B$4:$B$105) = "QUEBEC 2", " ", IF(LOOKUP(Beds!A347, Models!$A$4:$A$105, Models!$B$4:$B$105) = "QUEBEC", " ", IF(Beds!B347 = 0, 0, YEAR(NOW())-IF(VALUE(LEFT(Beds!B347,2))&gt;80,CONCATENATE(19,LEFT(Beds!B347,2)),CONCATENATE(20,LEFT(Beds!B347,2))))))</f>
        <v>#N/A</v>
      </c>
      <c r="S314" s="7" t="str">
        <f>LEFT(Beds!A345,4)</f>
        <v/>
      </c>
      <c r="T314" t="str">
        <f>IF(S314 = "", " ", LOOKUP(S314,Models!$A$4:$A$99,Models!$B$4:$B$99))</f>
        <v xml:space="preserve"> </v>
      </c>
      <c r="U314" t="str">
        <f>Beds!C345</f>
        <v/>
      </c>
      <c r="W314">
        <f t="shared" si="4"/>
        <v>0</v>
      </c>
      <c r="X314" s="14">
        <f>IF($T314=Models!$E$6,IF($U314&lt;1,LOOKUP($A$3,Models!$D$7:$D$9,Models!$F$7:$F$9),IF(AND($U314&gt;=1,$U314&lt;=3),LOOKUP($A$3,Models!$D$7:$D$9,Models!$G$7:$G$9),IF(AND($U314&gt;=4,$U314&lt;=6),LOOKUP($A$3,Models!$D$7:$D$9,Models!$H$7:$H$9), IF(AND($U314&gt;=7,$U314&lt;=10),LOOKUP($A$3,Models!$D$7:$D$9,Models!$I$7:$I$9), IF($U314 &gt; 10,LOOKUP($A$3,Models!$D$7:$D$9,Models!$J$7:$J$9), 0))))), 0)</f>
        <v>0</v>
      </c>
      <c r="Y314" s="14">
        <f>IF($T314=Models!$E$11,IF($U314&lt;1,LOOKUP($A$3,Models!$D$7:$D$9,Models!$F$12:$F$14),IF(AND($U314&gt;=1,$U314&lt;=3),LOOKUP($A$3,Models!$D$7:$D$9,Models!$G$12:$G$14),IF(AND($U314&gt;=4,$U314&lt;=6),LOOKUP($A$3,Models!$D$7:$D$9,Models!$H$12:$H$14), IF(AND($U314&gt;=7,$U314&lt;=10),LOOKUP($A$3,Models!$D$7:$D$9,Models!$I$12:$I$14), IF($U314 &gt; 10,LOOKUP($A$3,Models!$D$7:$D$9,Models!$J$12:$J$14), 0))))), 0)</f>
        <v>0</v>
      </c>
      <c r="Z314" s="14">
        <f>IF($T314=Models!$E$16,IF($U314&lt;1,LOOKUP($A$3,Models!$D$7:$D$9,Models!$F$17:$F$19),IF(AND($U314&gt;=1,$U314&lt;=3),LOOKUP($A$3,Models!$D$7:$D$9,Models!$G$17:$G$19),IF(AND($U314&gt;=4,$U314&lt;=6),LOOKUP($A$3,Models!$D$7:$D$9,Models!$H$17:$H$19), IF(AND($U314&gt;=7,$U314&lt;=10),LOOKUP($A$3,Models!$D$7:$D$9,Models!$I$17:$I$19), IF($U314 &gt; 10,LOOKUP($A$3,Models!$D$7:$D$9,Models!$J$17:$J$19), 0))))), 0)</f>
        <v>0</v>
      </c>
      <c r="AA314" s="14">
        <f>IF($T314=Models!$E$21,IF($U314&lt;1,LOOKUP($A$3,Models!$D$7:$D$9,Models!$F$22:$F$24),IF(AND($U314&gt;=1,$U314&lt;=3),LOOKUP($A$3,Models!$D$7:$D$9,Models!$G$22:$G$24),IF(AND($U314&gt;=4,$U314&lt;=6),LOOKUP($A$3,Models!$D$7:$D$9,Models!$H$22:$H$24), IF(AND($U314&gt;=7,$U314&lt;=10),LOOKUP($A$3,Models!$D$7:$D$9,Models!$I$22:$I$24), IF($U314 &gt; 10,LOOKUP($A$3,Models!$D$7:$D$9,Models!$J$22:$J$24), 0))))), 0)</f>
        <v>0</v>
      </c>
      <c r="AB314" s="14">
        <f>IF($T314=Models!$E$26,IF($U314&lt;1,LOOKUP($A$3,Models!$D$7:$D$9,Models!$F$27:$F$29),IF(AND($U314&gt;=1,$U314&lt;=3),LOOKUP($A$3,Models!$D$7:$D$9,Models!$G$27:$G$29),IF(AND($U314&gt;=4,$U314&lt;=6),LOOKUP($A$3,Models!$D$7:$D$9,Models!$H$27:$H$29), IF(AND($U314&gt;=7,$U314&lt;=10),LOOKUP($A$3,Models!$D$7:$D$9,Models!$I$27:$I$29), IF($U314 &gt; 10,LOOKUP($A$3,Models!$D$7:$D$9,Models!$J$27:$J$29), 0))))), 0)</f>
        <v>0</v>
      </c>
      <c r="AC314" s="14">
        <f>IF($T314=Models!$E$31,IF($U314&lt;1,LOOKUP($A$3,Models!$D$7:$D$9,Models!$F$32:$F$34),IF(AND($U314&gt;=1,$U314&lt;=3),LOOKUP($A$3,Models!$D$7:$D$9,Models!$G$32:$G$34),IF(AND($U314&gt;=4,$U314&lt;=6),LOOKUP($A$3,Models!$D$7:$D$9,Models!$H$32:$H$34), IF(AND($U314&gt;=7,$U314&lt;=10),LOOKUP($A$3,Models!$D$7:$D$9,Models!$I$32:$I$34), IF($U314 &gt; 10,LOOKUP($A$3,Models!$D$7:$D$9,Models!$J$32:$J$34), 0))))), 0)</f>
        <v>0</v>
      </c>
      <c r="AD314" s="14">
        <f>IF($T314=Models!$E$39,IF($U314&lt;1,LOOKUP($A$3,Models!$D$7:$D$9,Models!$F$40:$F$42),IF(AND($U314&gt;=1,$U314&lt;=4),LOOKUP($A$3,Models!$D$7:$D$9,Models!$G$40:$G$42),IF(AND($U314&gt;=5,$U314&lt;=7),LOOKUP($A$3,Models!$D$7:$D$9,Models!$H$40:$H$42), IF($U314 &gt; 7,LOOKUP($A$3,Models!$D$7:$D$9,Models!$I$40:$I$42), 0)))), 0)</f>
        <v>0</v>
      </c>
      <c r="AE314" s="14">
        <f>IF($T314=Models!$E$44,IF($U314&lt;1,LOOKUP($A$3,Models!$D$7:$D$9,Models!$F$45:$F$47),IF(AND($U314&gt;=1,$U314&lt;=4),LOOKUP($A$3,Models!$D$7:$D$9,Models!$G$45:$G$47),IF(AND($U314&gt;=5,$U314&lt;=7),LOOKUP($A$3,Models!$D$7:$D$9,Models!$H$45:$H$47), IF($U314 &gt; 7,LOOKUP($A$3,Models!$D$7:$D$9,Models!$I$45:$I$47), 0)))), 0)</f>
        <v>0</v>
      </c>
      <c r="AF314" s="14">
        <f>IF($T314=Models!$E$49,IF($U314&lt;1,LOOKUP($A$3,Models!$D$7:$D$9,Models!$F$50:$F$52),IF(AND($U314&gt;=1,$U314&lt;=4),LOOKUP($A$3,Models!$D$7:$D$9,Models!$G$50:$G$52),IF(AND($U314&gt;=5,$U314&lt;=7),LOOKUP($A$3,Models!$D$7:$D$9,Models!$H$50:$H$52), IF($U314 &gt; 7,LOOKUP($A$3,Models!$D$7:$D$9,Models!$I$50:$I$52), 0)))), 0)</f>
        <v>0</v>
      </c>
      <c r="AG314" s="14">
        <f>IF($T314=Models!$E$54,IF($U314&lt;1,LOOKUP($A$3,Models!$D$7:$D$9,Models!$F$55:$F$57),IF(AND($U314&gt;=1,$U314&lt;=4),LOOKUP($A$3,Models!$D$7:$D$9,Models!$G$55:$G$57),IF(AND($U314&gt;=5,$U314&lt;=7),LOOKUP($A$3,Models!$D$7:$D$9,Models!$H$55:$H$57), IF($U314 &gt; 7,LOOKUP($A$3,Models!$D$7:$D$9,Models!$I$55:$I$57), 0)))), 0)</f>
        <v>0</v>
      </c>
      <c r="AH314" s="14">
        <f>IF($T314=Models!$E$59,IF($U314&lt;1,LOOKUP($A$3,Models!$D$7:$D$9,Models!$F$60:$F$62),IF(AND($U314&gt;=1,$U314&lt;=4),LOOKUP($A$3,Models!$D$7:$D$9,Models!$G$60:$G$62),IF(AND($U314&gt;=5,$U314&lt;=7),LOOKUP($A$3,Models!$D$7:$D$9,Models!$H$60:$H$62), IF($U314 &gt; 7,LOOKUP($A$3,Models!$D$7:$D$9,Models!$I$60:$I$62), 0)))), 0)</f>
        <v>0</v>
      </c>
    </row>
    <row r="315" spans="16:34">
      <c r="P315" s="6" t="e">
        <f ca="1">IF(LOOKUP(Beds!A348, Models!$A$4:$A$105, Models!$B$4:$B$105) = "QUEBEC 2", " ", IF(LOOKUP(Beds!A348, Models!$A$4:$A$105, Models!$B$4:$B$105) = "QUEBEC", " ", IF(Beds!B348 = 0, 0, YEAR(NOW())-IF(VALUE(LEFT(Beds!B348,2))&gt;80,CONCATENATE(19,LEFT(Beds!B348,2)),CONCATENATE(20,LEFT(Beds!B348,2))))))</f>
        <v>#N/A</v>
      </c>
      <c r="S315" s="7" t="str">
        <f>LEFT(Beds!A346,4)</f>
        <v/>
      </c>
      <c r="T315" t="str">
        <f>IF(S315 = "", " ", LOOKUP(S315,Models!$A$4:$A$99,Models!$B$4:$B$99))</f>
        <v xml:space="preserve"> </v>
      </c>
      <c r="U315" t="str">
        <f>Beds!C346</f>
        <v/>
      </c>
      <c r="W315">
        <f t="shared" si="4"/>
        <v>0</v>
      </c>
      <c r="X315" s="14">
        <f>IF($T315=Models!$E$6,IF($U315&lt;1,LOOKUP($A$3,Models!$D$7:$D$9,Models!$F$7:$F$9),IF(AND($U315&gt;=1,$U315&lt;=3),LOOKUP($A$3,Models!$D$7:$D$9,Models!$G$7:$G$9),IF(AND($U315&gt;=4,$U315&lt;=6),LOOKUP($A$3,Models!$D$7:$D$9,Models!$H$7:$H$9), IF(AND($U315&gt;=7,$U315&lt;=10),LOOKUP($A$3,Models!$D$7:$D$9,Models!$I$7:$I$9), IF($U315 &gt; 10,LOOKUP($A$3,Models!$D$7:$D$9,Models!$J$7:$J$9), 0))))), 0)</f>
        <v>0</v>
      </c>
      <c r="Y315" s="14">
        <f>IF($T315=Models!$E$11,IF($U315&lt;1,LOOKUP($A$3,Models!$D$7:$D$9,Models!$F$12:$F$14),IF(AND($U315&gt;=1,$U315&lt;=3),LOOKUP($A$3,Models!$D$7:$D$9,Models!$G$12:$G$14),IF(AND($U315&gt;=4,$U315&lt;=6),LOOKUP($A$3,Models!$D$7:$D$9,Models!$H$12:$H$14), IF(AND($U315&gt;=7,$U315&lt;=10),LOOKUP($A$3,Models!$D$7:$D$9,Models!$I$12:$I$14), IF($U315 &gt; 10,LOOKUP($A$3,Models!$D$7:$D$9,Models!$J$12:$J$14), 0))))), 0)</f>
        <v>0</v>
      </c>
      <c r="Z315" s="14">
        <f>IF($T315=Models!$E$16,IF($U315&lt;1,LOOKUP($A$3,Models!$D$7:$D$9,Models!$F$17:$F$19),IF(AND($U315&gt;=1,$U315&lt;=3),LOOKUP($A$3,Models!$D$7:$D$9,Models!$G$17:$G$19),IF(AND($U315&gt;=4,$U315&lt;=6),LOOKUP($A$3,Models!$D$7:$D$9,Models!$H$17:$H$19), IF(AND($U315&gt;=7,$U315&lt;=10),LOOKUP($A$3,Models!$D$7:$D$9,Models!$I$17:$I$19), IF($U315 &gt; 10,LOOKUP($A$3,Models!$D$7:$D$9,Models!$J$17:$J$19), 0))))), 0)</f>
        <v>0</v>
      </c>
      <c r="AA315" s="14">
        <f>IF($T315=Models!$E$21,IF($U315&lt;1,LOOKUP($A$3,Models!$D$7:$D$9,Models!$F$22:$F$24),IF(AND($U315&gt;=1,$U315&lt;=3),LOOKUP($A$3,Models!$D$7:$D$9,Models!$G$22:$G$24),IF(AND($U315&gt;=4,$U315&lt;=6),LOOKUP($A$3,Models!$D$7:$D$9,Models!$H$22:$H$24), IF(AND($U315&gt;=7,$U315&lt;=10),LOOKUP($A$3,Models!$D$7:$D$9,Models!$I$22:$I$24), IF($U315 &gt; 10,LOOKUP($A$3,Models!$D$7:$D$9,Models!$J$22:$J$24), 0))))), 0)</f>
        <v>0</v>
      </c>
      <c r="AB315" s="14">
        <f>IF($T315=Models!$E$26,IF($U315&lt;1,LOOKUP($A$3,Models!$D$7:$D$9,Models!$F$27:$F$29),IF(AND($U315&gt;=1,$U315&lt;=3),LOOKUP($A$3,Models!$D$7:$D$9,Models!$G$27:$G$29),IF(AND($U315&gt;=4,$U315&lt;=6),LOOKUP($A$3,Models!$D$7:$D$9,Models!$H$27:$H$29), IF(AND($U315&gt;=7,$U315&lt;=10),LOOKUP($A$3,Models!$D$7:$D$9,Models!$I$27:$I$29), IF($U315 &gt; 10,LOOKUP($A$3,Models!$D$7:$D$9,Models!$J$27:$J$29), 0))))), 0)</f>
        <v>0</v>
      </c>
      <c r="AC315" s="14">
        <f>IF($T315=Models!$E$31,IF($U315&lt;1,LOOKUP($A$3,Models!$D$7:$D$9,Models!$F$32:$F$34),IF(AND($U315&gt;=1,$U315&lt;=3),LOOKUP($A$3,Models!$D$7:$D$9,Models!$G$32:$G$34),IF(AND($U315&gt;=4,$U315&lt;=6),LOOKUP($A$3,Models!$D$7:$D$9,Models!$H$32:$H$34), IF(AND($U315&gt;=7,$U315&lt;=10),LOOKUP($A$3,Models!$D$7:$D$9,Models!$I$32:$I$34), IF($U315 &gt; 10,LOOKUP($A$3,Models!$D$7:$D$9,Models!$J$32:$J$34), 0))))), 0)</f>
        <v>0</v>
      </c>
      <c r="AD315" s="14">
        <f>IF($T315=Models!$E$39,IF($U315&lt;1,LOOKUP($A$3,Models!$D$7:$D$9,Models!$F$40:$F$42),IF(AND($U315&gt;=1,$U315&lt;=4),LOOKUP($A$3,Models!$D$7:$D$9,Models!$G$40:$G$42),IF(AND($U315&gt;=5,$U315&lt;=7),LOOKUP($A$3,Models!$D$7:$D$9,Models!$H$40:$H$42), IF($U315 &gt; 7,LOOKUP($A$3,Models!$D$7:$D$9,Models!$I$40:$I$42), 0)))), 0)</f>
        <v>0</v>
      </c>
      <c r="AE315" s="14">
        <f>IF($T315=Models!$E$44,IF($U315&lt;1,LOOKUP($A$3,Models!$D$7:$D$9,Models!$F$45:$F$47),IF(AND($U315&gt;=1,$U315&lt;=4),LOOKUP($A$3,Models!$D$7:$D$9,Models!$G$45:$G$47),IF(AND($U315&gt;=5,$U315&lt;=7),LOOKUP($A$3,Models!$D$7:$D$9,Models!$H$45:$H$47), IF($U315 &gt; 7,LOOKUP($A$3,Models!$D$7:$D$9,Models!$I$45:$I$47), 0)))), 0)</f>
        <v>0</v>
      </c>
      <c r="AF315" s="14">
        <f>IF($T315=Models!$E$49,IF($U315&lt;1,LOOKUP($A$3,Models!$D$7:$D$9,Models!$F$50:$F$52),IF(AND($U315&gt;=1,$U315&lt;=4),LOOKUP($A$3,Models!$D$7:$D$9,Models!$G$50:$G$52),IF(AND($U315&gt;=5,$U315&lt;=7),LOOKUP($A$3,Models!$D$7:$D$9,Models!$H$50:$H$52), IF($U315 &gt; 7,LOOKUP($A$3,Models!$D$7:$D$9,Models!$I$50:$I$52), 0)))), 0)</f>
        <v>0</v>
      </c>
      <c r="AG315" s="14">
        <f>IF($T315=Models!$E$54,IF($U315&lt;1,LOOKUP($A$3,Models!$D$7:$D$9,Models!$F$55:$F$57),IF(AND($U315&gt;=1,$U315&lt;=4),LOOKUP($A$3,Models!$D$7:$D$9,Models!$G$55:$G$57),IF(AND($U315&gt;=5,$U315&lt;=7),LOOKUP($A$3,Models!$D$7:$D$9,Models!$H$55:$H$57), IF($U315 &gt; 7,LOOKUP($A$3,Models!$D$7:$D$9,Models!$I$55:$I$57), 0)))), 0)</f>
        <v>0</v>
      </c>
      <c r="AH315" s="14">
        <f>IF($T315=Models!$E$59,IF($U315&lt;1,LOOKUP($A$3,Models!$D$7:$D$9,Models!$F$60:$F$62),IF(AND($U315&gt;=1,$U315&lt;=4),LOOKUP($A$3,Models!$D$7:$D$9,Models!$G$60:$G$62),IF(AND($U315&gt;=5,$U315&lt;=7),LOOKUP($A$3,Models!$D$7:$D$9,Models!$H$60:$H$62), IF($U315 &gt; 7,LOOKUP($A$3,Models!$D$7:$D$9,Models!$I$60:$I$62), 0)))), 0)</f>
        <v>0</v>
      </c>
    </row>
    <row r="316" spans="16:34">
      <c r="P316" s="6" t="e">
        <f ca="1">IF(LOOKUP(Beds!A349, Models!$A$4:$A$105, Models!$B$4:$B$105) = "QUEBEC 2", " ", IF(LOOKUP(Beds!A349, Models!$A$4:$A$105, Models!$B$4:$B$105) = "QUEBEC", " ", IF(Beds!B349 = 0, 0, YEAR(NOW())-IF(VALUE(LEFT(Beds!B349,2))&gt;80,CONCATENATE(19,LEFT(Beds!B349,2)),CONCATENATE(20,LEFT(Beds!B349,2))))))</f>
        <v>#N/A</v>
      </c>
      <c r="S316" s="7" t="str">
        <f>LEFT(Beds!A347,4)</f>
        <v/>
      </c>
      <c r="T316" t="str">
        <f>IF(S316 = "", " ", LOOKUP(S316,Models!$A$4:$A$99,Models!$B$4:$B$99))</f>
        <v xml:space="preserve"> </v>
      </c>
      <c r="U316" t="str">
        <f>Beds!C347</f>
        <v/>
      </c>
      <c r="W316">
        <f t="shared" si="4"/>
        <v>0</v>
      </c>
      <c r="X316" s="14">
        <f>IF($T316=Models!$E$6,IF($U316&lt;1,LOOKUP($A$3,Models!$D$7:$D$9,Models!$F$7:$F$9),IF(AND($U316&gt;=1,$U316&lt;=3),LOOKUP($A$3,Models!$D$7:$D$9,Models!$G$7:$G$9),IF(AND($U316&gt;=4,$U316&lt;=6),LOOKUP($A$3,Models!$D$7:$D$9,Models!$H$7:$H$9), IF(AND($U316&gt;=7,$U316&lt;=10),LOOKUP($A$3,Models!$D$7:$D$9,Models!$I$7:$I$9), IF($U316 &gt; 10,LOOKUP($A$3,Models!$D$7:$D$9,Models!$J$7:$J$9), 0))))), 0)</f>
        <v>0</v>
      </c>
      <c r="Y316" s="14">
        <f>IF($T316=Models!$E$11,IF($U316&lt;1,LOOKUP($A$3,Models!$D$7:$D$9,Models!$F$12:$F$14),IF(AND($U316&gt;=1,$U316&lt;=3),LOOKUP($A$3,Models!$D$7:$D$9,Models!$G$12:$G$14),IF(AND($U316&gt;=4,$U316&lt;=6),LOOKUP($A$3,Models!$D$7:$D$9,Models!$H$12:$H$14), IF(AND($U316&gt;=7,$U316&lt;=10),LOOKUP($A$3,Models!$D$7:$D$9,Models!$I$12:$I$14), IF($U316 &gt; 10,LOOKUP($A$3,Models!$D$7:$D$9,Models!$J$12:$J$14), 0))))), 0)</f>
        <v>0</v>
      </c>
      <c r="Z316" s="14">
        <f>IF($T316=Models!$E$16,IF($U316&lt;1,LOOKUP($A$3,Models!$D$7:$D$9,Models!$F$17:$F$19),IF(AND($U316&gt;=1,$U316&lt;=3),LOOKUP($A$3,Models!$D$7:$D$9,Models!$G$17:$G$19),IF(AND($U316&gt;=4,$U316&lt;=6),LOOKUP($A$3,Models!$D$7:$D$9,Models!$H$17:$H$19), IF(AND($U316&gt;=7,$U316&lt;=10),LOOKUP($A$3,Models!$D$7:$D$9,Models!$I$17:$I$19), IF($U316 &gt; 10,LOOKUP($A$3,Models!$D$7:$D$9,Models!$J$17:$J$19), 0))))), 0)</f>
        <v>0</v>
      </c>
      <c r="AA316" s="14">
        <f>IF($T316=Models!$E$21,IF($U316&lt;1,LOOKUP($A$3,Models!$D$7:$D$9,Models!$F$22:$F$24),IF(AND($U316&gt;=1,$U316&lt;=3),LOOKUP($A$3,Models!$D$7:$D$9,Models!$G$22:$G$24),IF(AND($U316&gt;=4,$U316&lt;=6),LOOKUP($A$3,Models!$D$7:$D$9,Models!$H$22:$H$24), IF(AND($U316&gt;=7,$U316&lt;=10),LOOKUP($A$3,Models!$D$7:$D$9,Models!$I$22:$I$24), IF($U316 &gt; 10,LOOKUP($A$3,Models!$D$7:$D$9,Models!$J$22:$J$24), 0))))), 0)</f>
        <v>0</v>
      </c>
      <c r="AB316" s="14">
        <f>IF($T316=Models!$E$26,IF($U316&lt;1,LOOKUP($A$3,Models!$D$7:$D$9,Models!$F$27:$F$29),IF(AND($U316&gt;=1,$U316&lt;=3),LOOKUP($A$3,Models!$D$7:$D$9,Models!$G$27:$G$29),IF(AND($U316&gt;=4,$U316&lt;=6),LOOKUP($A$3,Models!$D$7:$D$9,Models!$H$27:$H$29), IF(AND($U316&gt;=7,$U316&lt;=10),LOOKUP($A$3,Models!$D$7:$D$9,Models!$I$27:$I$29), IF($U316 &gt; 10,LOOKUP($A$3,Models!$D$7:$D$9,Models!$J$27:$J$29), 0))))), 0)</f>
        <v>0</v>
      </c>
      <c r="AC316" s="14">
        <f>IF($T316=Models!$E$31,IF($U316&lt;1,LOOKUP($A$3,Models!$D$7:$D$9,Models!$F$32:$F$34),IF(AND($U316&gt;=1,$U316&lt;=3),LOOKUP($A$3,Models!$D$7:$D$9,Models!$G$32:$G$34),IF(AND($U316&gt;=4,$U316&lt;=6),LOOKUP($A$3,Models!$D$7:$D$9,Models!$H$32:$H$34), IF(AND($U316&gt;=7,$U316&lt;=10),LOOKUP($A$3,Models!$D$7:$D$9,Models!$I$32:$I$34), IF($U316 &gt; 10,LOOKUP($A$3,Models!$D$7:$D$9,Models!$J$32:$J$34), 0))))), 0)</f>
        <v>0</v>
      </c>
      <c r="AD316" s="14">
        <f>IF($T316=Models!$E$39,IF($U316&lt;1,LOOKUP($A$3,Models!$D$7:$D$9,Models!$F$40:$F$42),IF(AND($U316&gt;=1,$U316&lt;=4),LOOKUP($A$3,Models!$D$7:$D$9,Models!$G$40:$G$42),IF(AND($U316&gt;=5,$U316&lt;=7),LOOKUP($A$3,Models!$D$7:$D$9,Models!$H$40:$H$42), IF($U316 &gt; 7,LOOKUP($A$3,Models!$D$7:$D$9,Models!$I$40:$I$42), 0)))), 0)</f>
        <v>0</v>
      </c>
      <c r="AE316" s="14">
        <f>IF($T316=Models!$E$44,IF($U316&lt;1,LOOKUP($A$3,Models!$D$7:$D$9,Models!$F$45:$F$47),IF(AND($U316&gt;=1,$U316&lt;=4),LOOKUP($A$3,Models!$D$7:$D$9,Models!$G$45:$G$47),IF(AND($U316&gt;=5,$U316&lt;=7),LOOKUP($A$3,Models!$D$7:$D$9,Models!$H$45:$H$47), IF($U316 &gt; 7,LOOKUP($A$3,Models!$D$7:$D$9,Models!$I$45:$I$47), 0)))), 0)</f>
        <v>0</v>
      </c>
      <c r="AF316" s="14">
        <f>IF($T316=Models!$E$49,IF($U316&lt;1,LOOKUP($A$3,Models!$D$7:$D$9,Models!$F$50:$F$52),IF(AND($U316&gt;=1,$U316&lt;=4),LOOKUP($A$3,Models!$D$7:$D$9,Models!$G$50:$G$52),IF(AND($U316&gt;=5,$U316&lt;=7),LOOKUP($A$3,Models!$D$7:$D$9,Models!$H$50:$H$52), IF($U316 &gt; 7,LOOKUP($A$3,Models!$D$7:$D$9,Models!$I$50:$I$52), 0)))), 0)</f>
        <v>0</v>
      </c>
      <c r="AG316" s="14">
        <f>IF($T316=Models!$E$54,IF($U316&lt;1,LOOKUP($A$3,Models!$D$7:$D$9,Models!$F$55:$F$57),IF(AND($U316&gt;=1,$U316&lt;=4),LOOKUP($A$3,Models!$D$7:$D$9,Models!$G$55:$G$57),IF(AND($U316&gt;=5,$U316&lt;=7),LOOKUP($A$3,Models!$D$7:$D$9,Models!$H$55:$H$57), IF($U316 &gt; 7,LOOKUP($A$3,Models!$D$7:$D$9,Models!$I$55:$I$57), 0)))), 0)</f>
        <v>0</v>
      </c>
      <c r="AH316" s="14">
        <f>IF($T316=Models!$E$59,IF($U316&lt;1,LOOKUP($A$3,Models!$D$7:$D$9,Models!$F$60:$F$62),IF(AND($U316&gt;=1,$U316&lt;=4),LOOKUP($A$3,Models!$D$7:$D$9,Models!$G$60:$G$62),IF(AND($U316&gt;=5,$U316&lt;=7),LOOKUP($A$3,Models!$D$7:$D$9,Models!$H$60:$H$62), IF($U316 &gt; 7,LOOKUP($A$3,Models!$D$7:$D$9,Models!$I$60:$I$62), 0)))), 0)</f>
        <v>0</v>
      </c>
    </row>
    <row r="317" spans="16:34">
      <c r="P317" s="6" t="e">
        <f ca="1">IF(LOOKUP(Beds!A350, Models!$A$4:$A$105, Models!$B$4:$B$105) = "QUEBEC 2", " ", IF(LOOKUP(Beds!A350, Models!$A$4:$A$105, Models!$B$4:$B$105) = "QUEBEC", " ", IF(Beds!B350 = 0, 0, YEAR(NOW())-IF(VALUE(LEFT(Beds!B350,2))&gt;80,CONCATENATE(19,LEFT(Beds!B350,2)),CONCATENATE(20,LEFT(Beds!B350,2))))))</f>
        <v>#N/A</v>
      </c>
      <c r="S317" s="7" t="str">
        <f>LEFT(Beds!A348,4)</f>
        <v/>
      </c>
      <c r="T317" t="str">
        <f>IF(S317 = "", " ", LOOKUP(S317,Models!$A$4:$A$99,Models!$B$4:$B$99))</f>
        <v xml:space="preserve"> </v>
      </c>
      <c r="U317" t="str">
        <f>Beds!C348</f>
        <v/>
      </c>
      <c r="W317">
        <f t="shared" si="4"/>
        <v>0</v>
      </c>
      <c r="X317" s="14">
        <f>IF($T317=Models!$E$6,IF($U317&lt;1,LOOKUP($A$3,Models!$D$7:$D$9,Models!$F$7:$F$9),IF(AND($U317&gt;=1,$U317&lt;=3),LOOKUP($A$3,Models!$D$7:$D$9,Models!$G$7:$G$9),IF(AND($U317&gt;=4,$U317&lt;=6),LOOKUP($A$3,Models!$D$7:$D$9,Models!$H$7:$H$9), IF(AND($U317&gt;=7,$U317&lt;=10),LOOKUP($A$3,Models!$D$7:$D$9,Models!$I$7:$I$9), IF($U317 &gt; 10,LOOKUP($A$3,Models!$D$7:$D$9,Models!$J$7:$J$9), 0))))), 0)</f>
        <v>0</v>
      </c>
      <c r="Y317" s="14">
        <f>IF($T317=Models!$E$11,IF($U317&lt;1,LOOKUP($A$3,Models!$D$7:$D$9,Models!$F$12:$F$14),IF(AND($U317&gt;=1,$U317&lt;=3),LOOKUP($A$3,Models!$D$7:$D$9,Models!$G$12:$G$14),IF(AND($U317&gt;=4,$U317&lt;=6),LOOKUP($A$3,Models!$D$7:$D$9,Models!$H$12:$H$14), IF(AND($U317&gt;=7,$U317&lt;=10),LOOKUP($A$3,Models!$D$7:$D$9,Models!$I$12:$I$14), IF($U317 &gt; 10,LOOKUP($A$3,Models!$D$7:$D$9,Models!$J$12:$J$14), 0))))), 0)</f>
        <v>0</v>
      </c>
      <c r="Z317" s="14">
        <f>IF($T317=Models!$E$16,IF($U317&lt;1,LOOKUP($A$3,Models!$D$7:$D$9,Models!$F$17:$F$19),IF(AND($U317&gt;=1,$U317&lt;=3),LOOKUP($A$3,Models!$D$7:$D$9,Models!$G$17:$G$19),IF(AND($U317&gt;=4,$U317&lt;=6),LOOKUP($A$3,Models!$D$7:$D$9,Models!$H$17:$H$19), IF(AND($U317&gt;=7,$U317&lt;=10),LOOKUP($A$3,Models!$D$7:$D$9,Models!$I$17:$I$19), IF($U317 &gt; 10,LOOKUP($A$3,Models!$D$7:$D$9,Models!$J$17:$J$19), 0))))), 0)</f>
        <v>0</v>
      </c>
      <c r="AA317" s="14">
        <f>IF($T317=Models!$E$21,IF($U317&lt;1,LOOKUP($A$3,Models!$D$7:$D$9,Models!$F$22:$F$24),IF(AND($U317&gt;=1,$U317&lt;=3),LOOKUP($A$3,Models!$D$7:$D$9,Models!$G$22:$G$24),IF(AND($U317&gt;=4,$U317&lt;=6),LOOKUP($A$3,Models!$D$7:$D$9,Models!$H$22:$H$24), IF(AND($U317&gt;=7,$U317&lt;=10),LOOKUP($A$3,Models!$D$7:$D$9,Models!$I$22:$I$24), IF($U317 &gt; 10,LOOKUP($A$3,Models!$D$7:$D$9,Models!$J$22:$J$24), 0))))), 0)</f>
        <v>0</v>
      </c>
      <c r="AB317" s="14">
        <f>IF($T317=Models!$E$26,IF($U317&lt;1,LOOKUP($A$3,Models!$D$7:$D$9,Models!$F$27:$F$29),IF(AND($U317&gt;=1,$U317&lt;=3),LOOKUP($A$3,Models!$D$7:$D$9,Models!$G$27:$G$29),IF(AND($U317&gt;=4,$U317&lt;=6),LOOKUP($A$3,Models!$D$7:$D$9,Models!$H$27:$H$29), IF(AND($U317&gt;=7,$U317&lt;=10),LOOKUP($A$3,Models!$D$7:$D$9,Models!$I$27:$I$29), IF($U317 &gt; 10,LOOKUP($A$3,Models!$D$7:$D$9,Models!$J$27:$J$29), 0))))), 0)</f>
        <v>0</v>
      </c>
      <c r="AC317" s="14">
        <f>IF($T317=Models!$E$31,IF($U317&lt;1,LOOKUP($A$3,Models!$D$7:$D$9,Models!$F$32:$F$34),IF(AND($U317&gt;=1,$U317&lt;=3),LOOKUP($A$3,Models!$D$7:$D$9,Models!$G$32:$G$34),IF(AND($U317&gt;=4,$U317&lt;=6),LOOKUP($A$3,Models!$D$7:$D$9,Models!$H$32:$H$34), IF(AND($U317&gt;=7,$U317&lt;=10),LOOKUP($A$3,Models!$D$7:$D$9,Models!$I$32:$I$34), IF($U317 &gt; 10,LOOKUP($A$3,Models!$D$7:$D$9,Models!$J$32:$J$34), 0))))), 0)</f>
        <v>0</v>
      </c>
      <c r="AD317" s="14">
        <f>IF($T317=Models!$E$39,IF($U317&lt;1,LOOKUP($A$3,Models!$D$7:$D$9,Models!$F$40:$F$42),IF(AND($U317&gt;=1,$U317&lt;=4),LOOKUP($A$3,Models!$D$7:$D$9,Models!$G$40:$G$42),IF(AND($U317&gt;=5,$U317&lt;=7),LOOKUP($A$3,Models!$D$7:$D$9,Models!$H$40:$H$42), IF($U317 &gt; 7,LOOKUP($A$3,Models!$D$7:$D$9,Models!$I$40:$I$42), 0)))), 0)</f>
        <v>0</v>
      </c>
      <c r="AE317" s="14">
        <f>IF($T317=Models!$E$44,IF($U317&lt;1,LOOKUP($A$3,Models!$D$7:$D$9,Models!$F$45:$F$47),IF(AND($U317&gt;=1,$U317&lt;=4),LOOKUP($A$3,Models!$D$7:$D$9,Models!$G$45:$G$47),IF(AND($U317&gt;=5,$U317&lt;=7),LOOKUP($A$3,Models!$D$7:$D$9,Models!$H$45:$H$47), IF($U317 &gt; 7,LOOKUP($A$3,Models!$D$7:$D$9,Models!$I$45:$I$47), 0)))), 0)</f>
        <v>0</v>
      </c>
      <c r="AF317" s="14">
        <f>IF($T317=Models!$E$49,IF($U317&lt;1,LOOKUP($A$3,Models!$D$7:$D$9,Models!$F$50:$F$52),IF(AND($U317&gt;=1,$U317&lt;=4),LOOKUP($A$3,Models!$D$7:$D$9,Models!$G$50:$G$52),IF(AND($U317&gt;=5,$U317&lt;=7),LOOKUP($A$3,Models!$D$7:$D$9,Models!$H$50:$H$52), IF($U317 &gt; 7,LOOKUP($A$3,Models!$D$7:$D$9,Models!$I$50:$I$52), 0)))), 0)</f>
        <v>0</v>
      </c>
      <c r="AG317" s="14">
        <f>IF($T317=Models!$E$54,IF($U317&lt;1,LOOKUP($A$3,Models!$D$7:$D$9,Models!$F$55:$F$57),IF(AND($U317&gt;=1,$U317&lt;=4),LOOKUP($A$3,Models!$D$7:$D$9,Models!$G$55:$G$57),IF(AND($U317&gt;=5,$U317&lt;=7),LOOKUP($A$3,Models!$D$7:$D$9,Models!$H$55:$H$57), IF($U317 &gt; 7,LOOKUP($A$3,Models!$D$7:$D$9,Models!$I$55:$I$57), 0)))), 0)</f>
        <v>0</v>
      </c>
      <c r="AH317" s="14">
        <f>IF($T317=Models!$E$59,IF($U317&lt;1,LOOKUP($A$3,Models!$D$7:$D$9,Models!$F$60:$F$62),IF(AND($U317&gt;=1,$U317&lt;=4),LOOKUP($A$3,Models!$D$7:$D$9,Models!$G$60:$G$62),IF(AND($U317&gt;=5,$U317&lt;=7),LOOKUP($A$3,Models!$D$7:$D$9,Models!$H$60:$H$62), IF($U317 &gt; 7,LOOKUP($A$3,Models!$D$7:$D$9,Models!$I$60:$I$62), 0)))), 0)</f>
        <v>0</v>
      </c>
    </row>
    <row r="318" spans="16:34">
      <c r="P318" s="6" t="e">
        <f ca="1">IF(LOOKUP(Beds!A351, Models!$A$4:$A$105, Models!$B$4:$B$105) = "QUEBEC 2", " ", IF(LOOKUP(Beds!A351, Models!$A$4:$A$105, Models!$B$4:$B$105) = "QUEBEC", " ", IF(Beds!B351 = 0, 0, YEAR(NOW())-IF(VALUE(LEFT(Beds!B351,2))&gt;80,CONCATENATE(19,LEFT(Beds!B351,2)),CONCATENATE(20,LEFT(Beds!B351,2))))))</f>
        <v>#N/A</v>
      </c>
      <c r="S318" s="7" t="str">
        <f>LEFT(Beds!A349,4)</f>
        <v/>
      </c>
      <c r="T318" t="str">
        <f>IF(S318 = "", " ", LOOKUP(S318,Models!$A$4:$A$99,Models!$B$4:$B$99))</f>
        <v xml:space="preserve"> </v>
      </c>
      <c r="U318" t="str">
        <f>Beds!C349</f>
        <v/>
      </c>
      <c r="W318">
        <f t="shared" si="4"/>
        <v>0</v>
      </c>
      <c r="X318" s="14">
        <f>IF($T318=Models!$E$6,IF($U318&lt;1,LOOKUP($A$3,Models!$D$7:$D$9,Models!$F$7:$F$9),IF(AND($U318&gt;=1,$U318&lt;=3),LOOKUP($A$3,Models!$D$7:$D$9,Models!$G$7:$G$9),IF(AND($U318&gt;=4,$U318&lt;=6),LOOKUP($A$3,Models!$D$7:$D$9,Models!$H$7:$H$9), IF(AND($U318&gt;=7,$U318&lt;=10),LOOKUP($A$3,Models!$D$7:$D$9,Models!$I$7:$I$9), IF($U318 &gt; 10,LOOKUP($A$3,Models!$D$7:$D$9,Models!$J$7:$J$9), 0))))), 0)</f>
        <v>0</v>
      </c>
      <c r="Y318" s="14">
        <f>IF($T318=Models!$E$11,IF($U318&lt;1,LOOKUP($A$3,Models!$D$7:$D$9,Models!$F$12:$F$14),IF(AND($U318&gt;=1,$U318&lt;=3),LOOKUP($A$3,Models!$D$7:$D$9,Models!$G$12:$G$14),IF(AND($U318&gt;=4,$U318&lt;=6),LOOKUP($A$3,Models!$D$7:$D$9,Models!$H$12:$H$14), IF(AND($U318&gt;=7,$U318&lt;=10),LOOKUP($A$3,Models!$D$7:$D$9,Models!$I$12:$I$14), IF($U318 &gt; 10,LOOKUP($A$3,Models!$D$7:$D$9,Models!$J$12:$J$14), 0))))), 0)</f>
        <v>0</v>
      </c>
      <c r="Z318" s="14">
        <f>IF($T318=Models!$E$16,IF($U318&lt;1,LOOKUP($A$3,Models!$D$7:$D$9,Models!$F$17:$F$19),IF(AND($U318&gt;=1,$U318&lt;=3),LOOKUP($A$3,Models!$D$7:$D$9,Models!$G$17:$G$19),IF(AND($U318&gt;=4,$U318&lt;=6),LOOKUP($A$3,Models!$D$7:$D$9,Models!$H$17:$H$19), IF(AND($U318&gt;=7,$U318&lt;=10),LOOKUP($A$3,Models!$D$7:$D$9,Models!$I$17:$I$19), IF($U318 &gt; 10,LOOKUP($A$3,Models!$D$7:$D$9,Models!$J$17:$J$19), 0))))), 0)</f>
        <v>0</v>
      </c>
      <c r="AA318" s="14">
        <f>IF($T318=Models!$E$21,IF($U318&lt;1,LOOKUP($A$3,Models!$D$7:$D$9,Models!$F$22:$F$24),IF(AND($U318&gt;=1,$U318&lt;=3),LOOKUP($A$3,Models!$D$7:$D$9,Models!$G$22:$G$24),IF(AND($U318&gt;=4,$U318&lt;=6),LOOKUP($A$3,Models!$D$7:$D$9,Models!$H$22:$H$24), IF(AND($U318&gt;=7,$U318&lt;=10),LOOKUP($A$3,Models!$D$7:$D$9,Models!$I$22:$I$24), IF($U318 &gt; 10,LOOKUP($A$3,Models!$D$7:$D$9,Models!$J$22:$J$24), 0))))), 0)</f>
        <v>0</v>
      </c>
      <c r="AB318" s="14">
        <f>IF($T318=Models!$E$26,IF($U318&lt;1,LOOKUP($A$3,Models!$D$7:$D$9,Models!$F$27:$F$29),IF(AND($U318&gt;=1,$U318&lt;=3),LOOKUP($A$3,Models!$D$7:$D$9,Models!$G$27:$G$29),IF(AND($U318&gt;=4,$U318&lt;=6),LOOKUP($A$3,Models!$D$7:$D$9,Models!$H$27:$H$29), IF(AND($U318&gt;=7,$U318&lt;=10),LOOKUP($A$3,Models!$D$7:$D$9,Models!$I$27:$I$29), IF($U318 &gt; 10,LOOKUP($A$3,Models!$D$7:$D$9,Models!$J$27:$J$29), 0))))), 0)</f>
        <v>0</v>
      </c>
      <c r="AC318" s="14">
        <f>IF($T318=Models!$E$31,IF($U318&lt;1,LOOKUP($A$3,Models!$D$7:$D$9,Models!$F$32:$F$34),IF(AND($U318&gt;=1,$U318&lt;=3),LOOKUP($A$3,Models!$D$7:$D$9,Models!$G$32:$G$34),IF(AND($U318&gt;=4,$U318&lt;=6),LOOKUP($A$3,Models!$D$7:$D$9,Models!$H$32:$H$34), IF(AND($U318&gt;=7,$U318&lt;=10),LOOKUP($A$3,Models!$D$7:$D$9,Models!$I$32:$I$34), IF($U318 &gt; 10,LOOKUP($A$3,Models!$D$7:$D$9,Models!$J$32:$J$34), 0))))), 0)</f>
        <v>0</v>
      </c>
      <c r="AD318" s="14">
        <f>IF($T318=Models!$E$39,IF($U318&lt;1,LOOKUP($A$3,Models!$D$7:$D$9,Models!$F$40:$F$42),IF(AND($U318&gt;=1,$U318&lt;=4),LOOKUP($A$3,Models!$D$7:$D$9,Models!$G$40:$G$42),IF(AND($U318&gt;=5,$U318&lt;=7),LOOKUP($A$3,Models!$D$7:$D$9,Models!$H$40:$H$42), IF($U318 &gt; 7,LOOKUP($A$3,Models!$D$7:$D$9,Models!$I$40:$I$42), 0)))), 0)</f>
        <v>0</v>
      </c>
      <c r="AE318" s="14">
        <f>IF($T318=Models!$E$44,IF($U318&lt;1,LOOKUP($A$3,Models!$D$7:$D$9,Models!$F$45:$F$47),IF(AND($U318&gt;=1,$U318&lt;=4),LOOKUP($A$3,Models!$D$7:$D$9,Models!$G$45:$G$47),IF(AND($U318&gt;=5,$U318&lt;=7),LOOKUP($A$3,Models!$D$7:$D$9,Models!$H$45:$H$47), IF($U318 &gt; 7,LOOKUP($A$3,Models!$D$7:$D$9,Models!$I$45:$I$47), 0)))), 0)</f>
        <v>0</v>
      </c>
      <c r="AF318" s="14">
        <f>IF($T318=Models!$E$49,IF($U318&lt;1,LOOKUP($A$3,Models!$D$7:$D$9,Models!$F$50:$F$52),IF(AND($U318&gt;=1,$U318&lt;=4),LOOKUP($A$3,Models!$D$7:$D$9,Models!$G$50:$G$52),IF(AND($U318&gt;=5,$U318&lt;=7),LOOKUP($A$3,Models!$D$7:$D$9,Models!$H$50:$H$52), IF($U318 &gt; 7,LOOKUP($A$3,Models!$D$7:$D$9,Models!$I$50:$I$52), 0)))), 0)</f>
        <v>0</v>
      </c>
      <c r="AG318" s="14">
        <f>IF($T318=Models!$E$54,IF($U318&lt;1,LOOKUP($A$3,Models!$D$7:$D$9,Models!$F$55:$F$57),IF(AND($U318&gt;=1,$U318&lt;=4),LOOKUP($A$3,Models!$D$7:$D$9,Models!$G$55:$G$57),IF(AND($U318&gt;=5,$U318&lt;=7),LOOKUP($A$3,Models!$D$7:$D$9,Models!$H$55:$H$57), IF($U318 &gt; 7,LOOKUP($A$3,Models!$D$7:$D$9,Models!$I$55:$I$57), 0)))), 0)</f>
        <v>0</v>
      </c>
      <c r="AH318" s="14">
        <f>IF($T318=Models!$E$59,IF($U318&lt;1,LOOKUP($A$3,Models!$D$7:$D$9,Models!$F$60:$F$62),IF(AND($U318&gt;=1,$U318&lt;=4),LOOKUP($A$3,Models!$D$7:$D$9,Models!$G$60:$G$62),IF(AND($U318&gt;=5,$U318&lt;=7),LOOKUP($A$3,Models!$D$7:$D$9,Models!$H$60:$H$62), IF($U318 &gt; 7,LOOKUP($A$3,Models!$D$7:$D$9,Models!$I$60:$I$62), 0)))), 0)</f>
        <v>0</v>
      </c>
    </row>
    <row r="319" spans="16:34">
      <c r="P319" s="6" t="e">
        <f ca="1">IF(LOOKUP(Beds!A352, Models!$A$4:$A$105, Models!$B$4:$B$105) = "QUEBEC 2", " ", IF(LOOKUP(Beds!A352, Models!$A$4:$A$105, Models!$B$4:$B$105) = "QUEBEC", " ", IF(Beds!B352 = 0, 0, YEAR(NOW())-IF(VALUE(LEFT(Beds!B352,2))&gt;80,CONCATENATE(19,LEFT(Beds!B352,2)),CONCATENATE(20,LEFT(Beds!B352,2))))))</f>
        <v>#N/A</v>
      </c>
      <c r="S319" s="7" t="str">
        <f>LEFT(Beds!A350,4)</f>
        <v/>
      </c>
      <c r="T319" t="str">
        <f>IF(S319 = "", " ", LOOKUP(S319,Models!$A$4:$A$99,Models!$B$4:$B$99))</f>
        <v xml:space="preserve"> </v>
      </c>
      <c r="U319" t="str">
        <f>Beds!C350</f>
        <v/>
      </c>
      <c r="W319">
        <f t="shared" si="4"/>
        <v>0</v>
      </c>
      <c r="X319" s="14">
        <f>IF($T319=Models!$E$6,IF($U319&lt;1,LOOKUP($A$3,Models!$D$7:$D$9,Models!$F$7:$F$9),IF(AND($U319&gt;=1,$U319&lt;=3),LOOKUP($A$3,Models!$D$7:$D$9,Models!$G$7:$G$9),IF(AND($U319&gt;=4,$U319&lt;=6),LOOKUP($A$3,Models!$D$7:$D$9,Models!$H$7:$H$9), IF(AND($U319&gt;=7,$U319&lt;=10),LOOKUP($A$3,Models!$D$7:$D$9,Models!$I$7:$I$9), IF($U319 &gt; 10,LOOKUP($A$3,Models!$D$7:$D$9,Models!$J$7:$J$9), 0))))), 0)</f>
        <v>0</v>
      </c>
      <c r="Y319" s="14">
        <f>IF($T319=Models!$E$11,IF($U319&lt;1,LOOKUP($A$3,Models!$D$7:$D$9,Models!$F$12:$F$14),IF(AND($U319&gt;=1,$U319&lt;=3),LOOKUP($A$3,Models!$D$7:$D$9,Models!$G$12:$G$14),IF(AND($U319&gt;=4,$U319&lt;=6),LOOKUP($A$3,Models!$D$7:$D$9,Models!$H$12:$H$14), IF(AND($U319&gt;=7,$U319&lt;=10),LOOKUP($A$3,Models!$D$7:$D$9,Models!$I$12:$I$14), IF($U319 &gt; 10,LOOKUP($A$3,Models!$D$7:$D$9,Models!$J$12:$J$14), 0))))), 0)</f>
        <v>0</v>
      </c>
      <c r="Z319" s="14">
        <f>IF($T319=Models!$E$16,IF($U319&lt;1,LOOKUP($A$3,Models!$D$7:$D$9,Models!$F$17:$F$19),IF(AND($U319&gt;=1,$U319&lt;=3),LOOKUP($A$3,Models!$D$7:$D$9,Models!$G$17:$G$19),IF(AND($U319&gt;=4,$U319&lt;=6),LOOKUP($A$3,Models!$D$7:$D$9,Models!$H$17:$H$19), IF(AND($U319&gt;=7,$U319&lt;=10),LOOKUP($A$3,Models!$D$7:$D$9,Models!$I$17:$I$19), IF($U319 &gt; 10,LOOKUP($A$3,Models!$D$7:$D$9,Models!$J$17:$J$19), 0))))), 0)</f>
        <v>0</v>
      </c>
      <c r="AA319" s="14">
        <f>IF($T319=Models!$E$21,IF($U319&lt;1,LOOKUP($A$3,Models!$D$7:$D$9,Models!$F$22:$F$24),IF(AND($U319&gt;=1,$U319&lt;=3),LOOKUP($A$3,Models!$D$7:$D$9,Models!$G$22:$G$24),IF(AND($U319&gt;=4,$U319&lt;=6),LOOKUP($A$3,Models!$D$7:$D$9,Models!$H$22:$H$24), IF(AND($U319&gt;=7,$U319&lt;=10),LOOKUP($A$3,Models!$D$7:$D$9,Models!$I$22:$I$24), IF($U319 &gt; 10,LOOKUP($A$3,Models!$D$7:$D$9,Models!$J$22:$J$24), 0))))), 0)</f>
        <v>0</v>
      </c>
      <c r="AB319" s="14">
        <f>IF($T319=Models!$E$26,IF($U319&lt;1,LOOKUP($A$3,Models!$D$7:$D$9,Models!$F$27:$F$29),IF(AND($U319&gt;=1,$U319&lt;=3),LOOKUP($A$3,Models!$D$7:$D$9,Models!$G$27:$G$29),IF(AND($U319&gt;=4,$U319&lt;=6),LOOKUP($A$3,Models!$D$7:$D$9,Models!$H$27:$H$29), IF(AND($U319&gt;=7,$U319&lt;=10),LOOKUP($A$3,Models!$D$7:$D$9,Models!$I$27:$I$29), IF($U319 &gt; 10,LOOKUP($A$3,Models!$D$7:$D$9,Models!$J$27:$J$29), 0))))), 0)</f>
        <v>0</v>
      </c>
      <c r="AC319" s="14">
        <f>IF($T319=Models!$E$31,IF($U319&lt;1,LOOKUP($A$3,Models!$D$7:$D$9,Models!$F$32:$F$34),IF(AND($U319&gt;=1,$U319&lt;=3),LOOKUP($A$3,Models!$D$7:$D$9,Models!$G$32:$G$34),IF(AND($U319&gt;=4,$U319&lt;=6),LOOKUP($A$3,Models!$D$7:$D$9,Models!$H$32:$H$34), IF(AND($U319&gt;=7,$U319&lt;=10),LOOKUP($A$3,Models!$D$7:$D$9,Models!$I$32:$I$34), IF($U319 &gt; 10,LOOKUP($A$3,Models!$D$7:$D$9,Models!$J$32:$J$34), 0))))), 0)</f>
        <v>0</v>
      </c>
      <c r="AD319" s="14">
        <f>IF($T319=Models!$E$39,IF($U319&lt;1,LOOKUP($A$3,Models!$D$7:$D$9,Models!$F$40:$F$42),IF(AND($U319&gt;=1,$U319&lt;=4),LOOKUP($A$3,Models!$D$7:$D$9,Models!$G$40:$G$42),IF(AND($U319&gt;=5,$U319&lt;=7),LOOKUP($A$3,Models!$D$7:$D$9,Models!$H$40:$H$42), IF($U319 &gt; 7,LOOKUP($A$3,Models!$D$7:$D$9,Models!$I$40:$I$42), 0)))), 0)</f>
        <v>0</v>
      </c>
      <c r="AE319" s="14">
        <f>IF($T319=Models!$E$44,IF($U319&lt;1,LOOKUP($A$3,Models!$D$7:$D$9,Models!$F$45:$F$47),IF(AND($U319&gt;=1,$U319&lt;=4),LOOKUP($A$3,Models!$D$7:$D$9,Models!$G$45:$G$47),IF(AND($U319&gt;=5,$U319&lt;=7),LOOKUP($A$3,Models!$D$7:$D$9,Models!$H$45:$H$47), IF($U319 &gt; 7,LOOKUP($A$3,Models!$D$7:$D$9,Models!$I$45:$I$47), 0)))), 0)</f>
        <v>0</v>
      </c>
      <c r="AF319" s="14">
        <f>IF($T319=Models!$E$49,IF($U319&lt;1,LOOKUP($A$3,Models!$D$7:$D$9,Models!$F$50:$F$52),IF(AND($U319&gt;=1,$U319&lt;=4),LOOKUP($A$3,Models!$D$7:$D$9,Models!$G$50:$G$52),IF(AND($U319&gt;=5,$U319&lt;=7),LOOKUP($A$3,Models!$D$7:$D$9,Models!$H$50:$H$52), IF($U319 &gt; 7,LOOKUP($A$3,Models!$D$7:$D$9,Models!$I$50:$I$52), 0)))), 0)</f>
        <v>0</v>
      </c>
      <c r="AG319" s="14">
        <f>IF($T319=Models!$E$54,IF($U319&lt;1,LOOKUP($A$3,Models!$D$7:$D$9,Models!$F$55:$F$57),IF(AND($U319&gt;=1,$U319&lt;=4),LOOKUP($A$3,Models!$D$7:$D$9,Models!$G$55:$G$57),IF(AND($U319&gt;=5,$U319&lt;=7),LOOKUP($A$3,Models!$D$7:$D$9,Models!$H$55:$H$57), IF($U319 &gt; 7,LOOKUP($A$3,Models!$D$7:$D$9,Models!$I$55:$I$57), 0)))), 0)</f>
        <v>0</v>
      </c>
      <c r="AH319" s="14">
        <f>IF($T319=Models!$E$59,IF($U319&lt;1,LOOKUP($A$3,Models!$D$7:$D$9,Models!$F$60:$F$62),IF(AND($U319&gt;=1,$U319&lt;=4),LOOKUP($A$3,Models!$D$7:$D$9,Models!$G$60:$G$62),IF(AND($U319&gt;=5,$U319&lt;=7),LOOKUP($A$3,Models!$D$7:$D$9,Models!$H$60:$H$62), IF($U319 &gt; 7,LOOKUP($A$3,Models!$D$7:$D$9,Models!$I$60:$I$62), 0)))), 0)</f>
        <v>0</v>
      </c>
    </row>
    <row r="320" spans="16:34">
      <c r="P320" s="6" t="e">
        <f ca="1">IF(LOOKUP(Beds!A353, Models!$A$4:$A$105, Models!$B$4:$B$105) = "QUEBEC 2", " ", IF(LOOKUP(Beds!A353, Models!$A$4:$A$105, Models!$B$4:$B$105) = "QUEBEC", " ", IF(Beds!B353 = 0, 0, YEAR(NOW())-IF(VALUE(LEFT(Beds!B353,2))&gt;80,CONCATENATE(19,LEFT(Beds!B353,2)),CONCATENATE(20,LEFT(Beds!B353,2))))))</f>
        <v>#N/A</v>
      </c>
      <c r="S320" s="7" t="str">
        <f>LEFT(Beds!A351,4)</f>
        <v/>
      </c>
      <c r="T320" t="str">
        <f>IF(S320 = "", " ", LOOKUP(S320,Models!$A$4:$A$99,Models!$B$4:$B$99))</f>
        <v xml:space="preserve"> </v>
      </c>
      <c r="U320" t="str">
        <f>Beds!C351</f>
        <v/>
      </c>
      <c r="W320">
        <f t="shared" si="4"/>
        <v>0</v>
      </c>
      <c r="X320" s="14">
        <f>IF($T320=Models!$E$6,IF($U320&lt;1,LOOKUP($A$3,Models!$D$7:$D$9,Models!$F$7:$F$9),IF(AND($U320&gt;=1,$U320&lt;=3),LOOKUP($A$3,Models!$D$7:$D$9,Models!$G$7:$G$9),IF(AND($U320&gt;=4,$U320&lt;=6),LOOKUP($A$3,Models!$D$7:$D$9,Models!$H$7:$H$9), IF(AND($U320&gt;=7,$U320&lt;=10),LOOKUP($A$3,Models!$D$7:$D$9,Models!$I$7:$I$9), IF($U320 &gt; 10,LOOKUP($A$3,Models!$D$7:$D$9,Models!$J$7:$J$9), 0))))), 0)</f>
        <v>0</v>
      </c>
      <c r="Y320" s="14">
        <f>IF($T320=Models!$E$11,IF($U320&lt;1,LOOKUP($A$3,Models!$D$7:$D$9,Models!$F$12:$F$14),IF(AND($U320&gt;=1,$U320&lt;=3),LOOKUP($A$3,Models!$D$7:$D$9,Models!$G$12:$G$14),IF(AND($U320&gt;=4,$U320&lt;=6),LOOKUP($A$3,Models!$D$7:$D$9,Models!$H$12:$H$14), IF(AND($U320&gt;=7,$U320&lt;=10),LOOKUP($A$3,Models!$D$7:$D$9,Models!$I$12:$I$14), IF($U320 &gt; 10,LOOKUP($A$3,Models!$D$7:$D$9,Models!$J$12:$J$14), 0))))), 0)</f>
        <v>0</v>
      </c>
      <c r="Z320" s="14">
        <f>IF($T320=Models!$E$16,IF($U320&lt;1,LOOKUP($A$3,Models!$D$7:$D$9,Models!$F$17:$F$19),IF(AND($U320&gt;=1,$U320&lt;=3),LOOKUP($A$3,Models!$D$7:$D$9,Models!$G$17:$G$19),IF(AND($U320&gt;=4,$U320&lt;=6),LOOKUP($A$3,Models!$D$7:$D$9,Models!$H$17:$H$19), IF(AND($U320&gt;=7,$U320&lt;=10),LOOKUP($A$3,Models!$D$7:$D$9,Models!$I$17:$I$19), IF($U320 &gt; 10,LOOKUP($A$3,Models!$D$7:$D$9,Models!$J$17:$J$19), 0))))), 0)</f>
        <v>0</v>
      </c>
      <c r="AA320" s="14">
        <f>IF($T320=Models!$E$21,IF($U320&lt;1,LOOKUP($A$3,Models!$D$7:$D$9,Models!$F$22:$F$24),IF(AND($U320&gt;=1,$U320&lt;=3),LOOKUP($A$3,Models!$D$7:$D$9,Models!$G$22:$G$24),IF(AND($U320&gt;=4,$U320&lt;=6),LOOKUP($A$3,Models!$D$7:$D$9,Models!$H$22:$H$24), IF(AND($U320&gt;=7,$U320&lt;=10),LOOKUP($A$3,Models!$D$7:$D$9,Models!$I$22:$I$24), IF($U320 &gt; 10,LOOKUP($A$3,Models!$D$7:$D$9,Models!$J$22:$J$24), 0))))), 0)</f>
        <v>0</v>
      </c>
      <c r="AB320" s="14">
        <f>IF($T320=Models!$E$26,IF($U320&lt;1,LOOKUP($A$3,Models!$D$7:$D$9,Models!$F$27:$F$29),IF(AND($U320&gt;=1,$U320&lt;=3),LOOKUP($A$3,Models!$D$7:$D$9,Models!$G$27:$G$29),IF(AND($U320&gt;=4,$U320&lt;=6),LOOKUP($A$3,Models!$D$7:$D$9,Models!$H$27:$H$29), IF(AND($U320&gt;=7,$U320&lt;=10),LOOKUP($A$3,Models!$D$7:$D$9,Models!$I$27:$I$29), IF($U320 &gt; 10,LOOKUP($A$3,Models!$D$7:$D$9,Models!$J$27:$J$29), 0))))), 0)</f>
        <v>0</v>
      </c>
      <c r="AC320" s="14">
        <f>IF($T320=Models!$E$31,IF($U320&lt;1,LOOKUP($A$3,Models!$D$7:$D$9,Models!$F$32:$F$34),IF(AND($U320&gt;=1,$U320&lt;=3),LOOKUP($A$3,Models!$D$7:$D$9,Models!$G$32:$G$34),IF(AND($U320&gt;=4,$U320&lt;=6),LOOKUP($A$3,Models!$D$7:$D$9,Models!$H$32:$H$34), IF(AND($U320&gt;=7,$U320&lt;=10),LOOKUP($A$3,Models!$D$7:$D$9,Models!$I$32:$I$34), IF($U320 &gt; 10,LOOKUP($A$3,Models!$D$7:$D$9,Models!$J$32:$J$34), 0))))), 0)</f>
        <v>0</v>
      </c>
      <c r="AD320" s="14">
        <f>IF($T320=Models!$E$39,IF($U320&lt;1,LOOKUP($A$3,Models!$D$7:$D$9,Models!$F$40:$F$42),IF(AND($U320&gt;=1,$U320&lt;=4),LOOKUP($A$3,Models!$D$7:$D$9,Models!$G$40:$G$42),IF(AND($U320&gt;=5,$U320&lt;=7),LOOKUP($A$3,Models!$D$7:$D$9,Models!$H$40:$H$42), IF($U320 &gt; 7,LOOKUP($A$3,Models!$D$7:$D$9,Models!$I$40:$I$42), 0)))), 0)</f>
        <v>0</v>
      </c>
      <c r="AE320" s="14">
        <f>IF($T320=Models!$E$44,IF($U320&lt;1,LOOKUP($A$3,Models!$D$7:$D$9,Models!$F$45:$F$47),IF(AND($U320&gt;=1,$U320&lt;=4),LOOKUP($A$3,Models!$D$7:$D$9,Models!$G$45:$G$47),IF(AND($U320&gt;=5,$U320&lt;=7),LOOKUP($A$3,Models!$D$7:$D$9,Models!$H$45:$H$47), IF($U320 &gt; 7,LOOKUP($A$3,Models!$D$7:$D$9,Models!$I$45:$I$47), 0)))), 0)</f>
        <v>0</v>
      </c>
      <c r="AF320" s="14">
        <f>IF($T320=Models!$E$49,IF($U320&lt;1,LOOKUP($A$3,Models!$D$7:$D$9,Models!$F$50:$F$52),IF(AND($U320&gt;=1,$U320&lt;=4),LOOKUP($A$3,Models!$D$7:$D$9,Models!$G$50:$G$52),IF(AND($U320&gt;=5,$U320&lt;=7),LOOKUP($A$3,Models!$D$7:$D$9,Models!$H$50:$H$52), IF($U320 &gt; 7,LOOKUP($A$3,Models!$D$7:$D$9,Models!$I$50:$I$52), 0)))), 0)</f>
        <v>0</v>
      </c>
      <c r="AG320" s="14">
        <f>IF($T320=Models!$E$54,IF($U320&lt;1,LOOKUP($A$3,Models!$D$7:$D$9,Models!$F$55:$F$57),IF(AND($U320&gt;=1,$U320&lt;=4),LOOKUP($A$3,Models!$D$7:$D$9,Models!$G$55:$G$57),IF(AND($U320&gt;=5,$U320&lt;=7),LOOKUP($A$3,Models!$D$7:$D$9,Models!$H$55:$H$57), IF($U320 &gt; 7,LOOKUP($A$3,Models!$D$7:$D$9,Models!$I$55:$I$57), 0)))), 0)</f>
        <v>0</v>
      </c>
      <c r="AH320" s="14">
        <f>IF($T320=Models!$E$59,IF($U320&lt;1,LOOKUP($A$3,Models!$D$7:$D$9,Models!$F$60:$F$62),IF(AND($U320&gt;=1,$U320&lt;=4),LOOKUP($A$3,Models!$D$7:$D$9,Models!$G$60:$G$62),IF(AND($U320&gt;=5,$U320&lt;=7),LOOKUP($A$3,Models!$D$7:$D$9,Models!$H$60:$H$62), IF($U320 &gt; 7,LOOKUP($A$3,Models!$D$7:$D$9,Models!$I$60:$I$62), 0)))), 0)</f>
        <v>0</v>
      </c>
    </row>
    <row r="321" spans="16:34">
      <c r="P321" s="6" t="e">
        <f ca="1">IF(LOOKUP(Beds!A354, Models!$A$4:$A$105, Models!$B$4:$B$105) = "QUEBEC 2", " ", IF(LOOKUP(Beds!A354, Models!$A$4:$A$105, Models!$B$4:$B$105) = "QUEBEC", " ", IF(Beds!B354 = 0, 0, YEAR(NOW())-IF(VALUE(LEFT(Beds!B354,2))&gt;80,CONCATENATE(19,LEFT(Beds!B354,2)),CONCATENATE(20,LEFT(Beds!B354,2))))))</f>
        <v>#N/A</v>
      </c>
      <c r="S321" s="7" t="str">
        <f>LEFT(Beds!A352,4)</f>
        <v/>
      </c>
      <c r="T321" t="str">
        <f>IF(S321 = "", " ", LOOKUP(S321,Models!$A$4:$A$99,Models!$B$4:$B$99))</f>
        <v xml:space="preserve"> </v>
      </c>
      <c r="U321" t="str">
        <f>Beds!C352</f>
        <v/>
      </c>
      <c r="W321">
        <f t="shared" si="4"/>
        <v>0</v>
      </c>
      <c r="X321" s="14">
        <f>IF($T321=Models!$E$6,IF($U321&lt;1,LOOKUP($A$3,Models!$D$7:$D$9,Models!$F$7:$F$9),IF(AND($U321&gt;=1,$U321&lt;=3),LOOKUP($A$3,Models!$D$7:$D$9,Models!$G$7:$G$9),IF(AND($U321&gt;=4,$U321&lt;=6),LOOKUP($A$3,Models!$D$7:$D$9,Models!$H$7:$H$9), IF(AND($U321&gt;=7,$U321&lt;=10),LOOKUP($A$3,Models!$D$7:$D$9,Models!$I$7:$I$9), IF($U321 &gt; 10,LOOKUP($A$3,Models!$D$7:$D$9,Models!$J$7:$J$9), 0))))), 0)</f>
        <v>0</v>
      </c>
      <c r="Y321" s="14">
        <f>IF($T321=Models!$E$11,IF($U321&lt;1,LOOKUP($A$3,Models!$D$7:$D$9,Models!$F$12:$F$14),IF(AND($U321&gt;=1,$U321&lt;=3),LOOKUP($A$3,Models!$D$7:$D$9,Models!$G$12:$G$14),IF(AND($U321&gt;=4,$U321&lt;=6),LOOKUP($A$3,Models!$D$7:$D$9,Models!$H$12:$H$14), IF(AND($U321&gt;=7,$U321&lt;=10),LOOKUP($A$3,Models!$D$7:$D$9,Models!$I$12:$I$14), IF($U321 &gt; 10,LOOKUP($A$3,Models!$D$7:$D$9,Models!$J$12:$J$14), 0))))), 0)</f>
        <v>0</v>
      </c>
      <c r="Z321" s="14">
        <f>IF($T321=Models!$E$16,IF($U321&lt;1,LOOKUP($A$3,Models!$D$7:$D$9,Models!$F$17:$F$19),IF(AND($U321&gt;=1,$U321&lt;=3),LOOKUP($A$3,Models!$D$7:$D$9,Models!$G$17:$G$19),IF(AND($U321&gt;=4,$U321&lt;=6),LOOKUP($A$3,Models!$D$7:$D$9,Models!$H$17:$H$19), IF(AND($U321&gt;=7,$U321&lt;=10),LOOKUP($A$3,Models!$D$7:$D$9,Models!$I$17:$I$19), IF($U321 &gt; 10,LOOKUP($A$3,Models!$D$7:$D$9,Models!$J$17:$J$19), 0))))), 0)</f>
        <v>0</v>
      </c>
      <c r="AA321" s="14">
        <f>IF($T321=Models!$E$21,IF($U321&lt;1,LOOKUP($A$3,Models!$D$7:$D$9,Models!$F$22:$F$24),IF(AND($U321&gt;=1,$U321&lt;=3),LOOKUP($A$3,Models!$D$7:$D$9,Models!$G$22:$G$24),IF(AND($U321&gt;=4,$U321&lt;=6),LOOKUP($A$3,Models!$D$7:$D$9,Models!$H$22:$H$24), IF(AND($U321&gt;=7,$U321&lt;=10),LOOKUP($A$3,Models!$D$7:$D$9,Models!$I$22:$I$24), IF($U321 &gt; 10,LOOKUP($A$3,Models!$D$7:$D$9,Models!$J$22:$J$24), 0))))), 0)</f>
        <v>0</v>
      </c>
      <c r="AB321" s="14">
        <f>IF($T321=Models!$E$26,IF($U321&lt;1,LOOKUP($A$3,Models!$D$7:$D$9,Models!$F$27:$F$29),IF(AND($U321&gt;=1,$U321&lt;=3),LOOKUP($A$3,Models!$D$7:$D$9,Models!$G$27:$G$29),IF(AND($U321&gt;=4,$U321&lt;=6),LOOKUP($A$3,Models!$D$7:$D$9,Models!$H$27:$H$29), IF(AND($U321&gt;=7,$U321&lt;=10),LOOKUP($A$3,Models!$D$7:$D$9,Models!$I$27:$I$29), IF($U321 &gt; 10,LOOKUP($A$3,Models!$D$7:$D$9,Models!$J$27:$J$29), 0))))), 0)</f>
        <v>0</v>
      </c>
      <c r="AC321" s="14">
        <f>IF($T321=Models!$E$31,IF($U321&lt;1,LOOKUP($A$3,Models!$D$7:$D$9,Models!$F$32:$F$34),IF(AND($U321&gt;=1,$U321&lt;=3),LOOKUP($A$3,Models!$D$7:$D$9,Models!$G$32:$G$34),IF(AND($U321&gt;=4,$U321&lt;=6),LOOKUP($A$3,Models!$D$7:$D$9,Models!$H$32:$H$34), IF(AND($U321&gt;=7,$U321&lt;=10),LOOKUP($A$3,Models!$D$7:$D$9,Models!$I$32:$I$34), IF($U321 &gt; 10,LOOKUP($A$3,Models!$D$7:$D$9,Models!$J$32:$J$34), 0))))), 0)</f>
        <v>0</v>
      </c>
      <c r="AD321" s="14">
        <f>IF($T321=Models!$E$39,IF($U321&lt;1,LOOKUP($A$3,Models!$D$7:$D$9,Models!$F$40:$F$42),IF(AND($U321&gt;=1,$U321&lt;=4),LOOKUP($A$3,Models!$D$7:$D$9,Models!$G$40:$G$42),IF(AND($U321&gt;=5,$U321&lt;=7),LOOKUP($A$3,Models!$D$7:$D$9,Models!$H$40:$H$42), IF($U321 &gt; 7,LOOKUP($A$3,Models!$D$7:$D$9,Models!$I$40:$I$42), 0)))), 0)</f>
        <v>0</v>
      </c>
      <c r="AE321" s="14">
        <f>IF($T321=Models!$E$44,IF($U321&lt;1,LOOKUP($A$3,Models!$D$7:$D$9,Models!$F$45:$F$47),IF(AND($U321&gt;=1,$U321&lt;=4),LOOKUP($A$3,Models!$D$7:$D$9,Models!$G$45:$G$47),IF(AND($U321&gt;=5,$U321&lt;=7),LOOKUP($A$3,Models!$D$7:$D$9,Models!$H$45:$H$47), IF($U321 &gt; 7,LOOKUP($A$3,Models!$D$7:$D$9,Models!$I$45:$I$47), 0)))), 0)</f>
        <v>0</v>
      </c>
      <c r="AF321" s="14">
        <f>IF($T321=Models!$E$49,IF($U321&lt;1,LOOKUP($A$3,Models!$D$7:$D$9,Models!$F$50:$F$52),IF(AND($U321&gt;=1,$U321&lt;=4),LOOKUP($A$3,Models!$D$7:$D$9,Models!$G$50:$G$52),IF(AND($U321&gt;=5,$U321&lt;=7),LOOKUP($A$3,Models!$D$7:$D$9,Models!$H$50:$H$52), IF($U321 &gt; 7,LOOKUP($A$3,Models!$D$7:$D$9,Models!$I$50:$I$52), 0)))), 0)</f>
        <v>0</v>
      </c>
      <c r="AG321" s="14">
        <f>IF($T321=Models!$E$54,IF($U321&lt;1,LOOKUP($A$3,Models!$D$7:$D$9,Models!$F$55:$F$57),IF(AND($U321&gt;=1,$U321&lt;=4),LOOKUP($A$3,Models!$D$7:$D$9,Models!$G$55:$G$57),IF(AND($U321&gt;=5,$U321&lt;=7),LOOKUP($A$3,Models!$D$7:$D$9,Models!$H$55:$H$57), IF($U321 &gt; 7,LOOKUP($A$3,Models!$D$7:$D$9,Models!$I$55:$I$57), 0)))), 0)</f>
        <v>0</v>
      </c>
      <c r="AH321" s="14">
        <f>IF($T321=Models!$E$59,IF($U321&lt;1,LOOKUP($A$3,Models!$D$7:$D$9,Models!$F$60:$F$62),IF(AND($U321&gt;=1,$U321&lt;=4),LOOKUP($A$3,Models!$D$7:$D$9,Models!$G$60:$G$62),IF(AND($U321&gt;=5,$U321&lt;=7),LOOKUP($A$3,Models!$D$7:$D$9,Models!$H$60:$H$62), IF($U321 &gt; 7,LOOKUP($A$3,Models!$D$7:$D$9,Models!$I$60:$I$62), 0)))), 0)</f>
        <v>0</v>
      </c>
    </row>
    <row r="322" spans="16:34">
      <c r="P322" s="6" t="e">
        <f ca="1">IF(LOOKUP(Beds!A355, Models!$A$4:$A$105, Models!$B$4:$B$105) = "QUEBEC 2", " ", IF(LOOKUP(Beds!A355, Models!$A$4:$A$105, Models!$B$4:$B$105) = "QUEBEC", " ", IF(Beds!B355 = 0, 0, YEAR(NOW())-IF(VALUE(LEFT(Beds!B355,2))&gt;80,CONCATENATE(19,LEFT(Beds!B355,2)),CONCATENATE(20,LEFT(Beds!B355,2))))))</f>
        <v>#N/A</v>
      </c>
      <c r="S322" s="7" t="str">
        <f>LEFT(Beds!A353,4)</f>
        <v/>
      </c>
      <c r="T322" t="str">
        <f>IF(S322 = "", " ", LOOKUP(S322,Models!$A$4:$A$99,Models!$B$4:$B$99))</f>
        <v xml:space="preserve"> </v>
      </c>
      <c r="U322" t="str">
        <f>Beds!C353</f>
        <v/>
      </c>
      <c r="W322">
        <f t="shared" si="4"/>
        <v>0</v>
      </c>
      <c r="X322" s="14">
        <f>IF($T322=Models!$E$6,IF($U322&lt;1,LOOKUP($A$3,Models!$D$7:$D$9,Models!$F$7:$F$9),IF(AND($U322&gt;=1,$U322&lt;=3),LOOKUP($A$3,Models!$D$7:$D$9,Models!$G$7:$G$9),IF(AND($U322&gt;=4,$U322&lt;=6),LOOKUP($A$3,Models!$D$7:$D$9,Models!$H$7:$H$9), IF(AND($U322&gt;=7,$U322&lt;=10),LOOKUP($A$3,Models!$D$7:$D$9,Models!$I$7:$I$9), IF($U322 &gt; 10,LOOKUP($A$3,Models!$D$7:$D$9,Models!$J$7:$J$9), 0))))), 0)</f>
        <v>0</v>
      </c>
      <c r="Y322" s="14">
        <f>IF($T322=Models!$E$11,IF($U322&lt;1,LOOKUP($A$3,Models!$D$7:$D$9,Models!$F$12:$F$14),IF(AND($U322&gt;=1,$U322&lt;=3),LOOKUP($A$3,Models!$D$7:$D$9,Models!$G$12:$G$14),IF(AND($U322&gt;=4,$U322&lt;=6),LOOKUP($A$3,Models!$D$7:$D$9,Models!$H$12:$H$14), IF(AND($U322&gt;=7,$U322&lt;=10),LOOKUP($A$3,Models!$D$7:$D$9,Models!$I$12:$I$14), IF($U322 &gt; 10,LOOKUP($A$3,Models!$D$7:$D$9,Models!$J$12:$J$14), 0))))), 0)</f>
        <v>0</v>
      </c>
      <c r="Z322" s="14">
        <f>IF($T322=Models!$E$16,IF($U322&lt;1,LOOKUP($A$3,Models!$D$7:$D$9,Models!$F$17:$F$19),IF(AND($U322&gt;=1,$U322&lt;=3),LOOKUP($A$3,Models!$D$7:$D$9,Models!$G$17:$G$19),IF(AND($U322&gt;=4,$U322&lt;=6),LOOKUP($A$3,Models!$D$7:$D$9,Models!$H$17:$H$19), IF(AND($U322&gt;=7,$U322&lt;=10),LOOKUP($A$3,Models!$D$7:$D$9,Models!$I$17:$I$19), IF($U322 &gt; 10,LOOKUP($A$3,Models!$D$7:$D$9,Models!$J$17:$J$19), 0))))), 0)</f>
        <v>0</v>
      </c>
      <c r="AA322" s="14">
        <f>IF($T322=Models!$E$21,IF($U322&lt;1,LOOKUP($A$3,Models!$D$7:$D$9,Models!$F$22:$F$24),IF(AND($U322&gt;=1,$U322&lt;=3),LOOKUP($A$3,Models!$D$7:$D$9,Models!$G$22:$G$24),IF(AND($U322&gt;=4,$U322&lt;=6),LOOKUP($A$3,Models!$D$7:$D$9,Models!$H$22:$H$24), IF(AND($U322&gt;=7,$U322&lt;=10),LOOKUP($A$3,Models!$D$7:$D$9,Models!$I$22:$I$24), IF($U322 &gt; 10,LOOKUP($A$3,Models!$D$7:$D$9,Models!$J$22:$J$24), 0))))), 0)</f>
        <v>0</v>
      </c>
      <c r="AB322" s="14">
        <f>IF($T322=Models!$E$26,IF($U322&lt;1,LOOKUP($A$3,Models!$D$7:$D$9,Models!$F$27:$F$29),IF(AND($U322&gt;=1,$U322&lt;=3),LOOKUP($A$3,Models!$D$7:$D$9,Models!$G$27:$G$29),IF(AND($U322&gt;=4,$U322&lt;=6),LOOKUP($A$3,Models!$D$7:$D$9,Models!$H$27:$H$29), IF(AND($U322&gt;=7,$U322&lt;=10),LOOKUP($A$3,Models!$D$7:$D$9,Models!$I$27:$I$29), IF($U322 &gt; 10,LOOKUP($A$3,Models!$D$7:$D$9,Models!$J$27:$J$29), 0))))), 0)</f>
        <v>0</v>
      </c>
      <c r="AC322" s="14">
        <f>IF($T322=Models!$E$31,IF($U322&lt;1,LOOKUP($A$3,Models!$D$7:$D$9,Models!$F$32:$F$34),IF(AND($U322&gt;=1,$U322&lt;=3),LOOKUP($A$3,Models!$D$7:$D$9,Models!$G$32:$G$34),IF(AND($U322&gt;=4,$U322&lt;=6),LOOKUP($A$3,Models!$D$7:$D$9,Models!$H$32:$H$34), IF(AND($U322&gt;=7,$U322&lt;=10),LOOKUP($A$3,Models!$D$7:$D$9,Models!$I$32:$I$34), IF($U322 &gt; 10,LOOKUP($A$3,Models!$D$7:$D$9,Models!$J$32:$J$34), 0))))), 0)</f>
        <v>0</v>
      </c>
      <c r="AD322" s="14">
        <f>IF($T322=Models!$E$39,IF($U322&lt;1,LOOKUP($A$3,Models!$D$7:$D$9,Models!$F$40:$F$42),IF(AND($U322&gt;=1,$U322&lt;=4),LOOKUP($A$3,Models!$D$7:$D$9,Models!$G$40:$G$42),IF(AND($U322&gt;=5,$U322&lt;=7),LOOKUP($A$3,Models!$D$7:$D$9,Models!$H$40:$H$42), IF($U322 &gt; 7,LOOKUP($A$3,Models!$D$7:$D$9,Models!$I$40:$I$42), 0)))), 0)</f>
        <v>0</v>
      </c>
      <c r="AE322" s="14">
        <f>IF($T322=Models!$E$44,IF($U322&lt;1,LOOKUP($A$3,Models!$D$7:$D$9,Models!$F$45:$F$47),IF(AND($U322&gt;=1,$U322&lt;=4),LOOKUP($A$3,Models!$D$7:$D$9,Models!$G$45:$G$47),IF(AND($U322&gt;=5,$U322&lt;=7),LOOKUP($A$3,Models!$D$7:$D$9,Models!$H$45:$H$47), IF($U322 &gt; 7,LOOKUP($A$3,Models!$D$7:$D$9,Models!$I$45:$I$47), 0)))), 0)</f>
        <v>0</v>
      </c>
      <c r="AF322" s="14">
        <f>IF($T322=Models!$E$49,IF($U322&lt;1,LOOKUP($A$3,Models!$D$7:$D$9,Models!$F$50:$F$52),IF(AND($U322&gt;=1,$U322&lt;=4),LOOKUP($A$3,Models!$D$7:$D$9,Models!$G$50:$G$52),IF(AND($U322&gt;=5,$U322&lt;=7),LOOKUP($A$3,Models!$D$7:$D$9,Models!$H$50:$H$52), IF($U322 &gt; 7,LOOKUP($A$3,Models!$D$7:$D$9,Models!$I$50:$I$52), 0)))), 0)</f>
        <v>0</v>
      </c>
      <c r="AG322" s="14">
        <f>IF($T322=Models!$E$54,IF($U322&lt;1,LOOKUP($A$3,Models!$D$7:$D$9,Models!$F$55:$F$57),IF(AND($U322&gt;=1,$U322&lt;=4),LOOKUP($A$3,Models!$D$7:$D$9,Models!$G$55:$G$57),IF(AND($U322&gt;=5,$U322&lt;=7),LOOKUP($A$3,Models!$D$7:$D$9,Models!$H$55:$H$57), IF($U322 &gt; 7,LOOKUP($A$3,Models!$D$7:$D$9,Models!$I$55:$I$57), 0)))), 0)</f>
        <v>0</v>
      </c>
      <c r="AH322" s="14">
        <f>IF($T322=Models!$E$59,IF($U322&lt;1,LOOKUP($A$3,Models!$D$7:$D$9,Models!$F$60:$F$62),IF(AND($U322&gt;=1,$U322&lt;=4),LOOKUP($A$3,Models!$D$7:$D$9,Models!$G$60:$G$62),IF(AND($U322&gt;=5,$U322&lt;=7),LOOKUP($A$3,Models!$D$7:$D$9,Models!$H$60:$H$62), IF($U322 &gt; 7,LOOKUP($A$3,Models!$D$7:$D$9,Models!$I$60:$I$62), 0)))), 0)</f>
        <v>0</v>
      </c>
    </row>
    <row r="323" spans="16:34">
      <c r="P323" s="6" t="e">
        <f ca="1">IF(LOOKUP(Beds!A356, Models!$A$4:$A$105, Models!$B$4:$B$105) = "QUEBEC 2", " ", IF(LOOKUP(Beds!A356, Models!$A$4:$A$105, Models!$B$4:$B$105) = "QUEBEC", " ", IF(Beds!B356 = 0, 0, YEAR(NOW())-IF(VALUE(LEFT(Beds!B356,2))&gt;80,CONCATENATE(19,LEFT(Beds!B356,2)),CONCATENATE(20,LEFT(Beds!B356,2))))))</f>
        <v>#N/A</v>
      </c>
      <c r="S323" s="7" t="str">
        <f>LEFT(Beds!A354,4)</f>
        <v/>
      </c>
      <c r="T323" t="str">
        <f>IF(S323 = "", " ", LOOKUP(S323,Models!$A$4:$A$99,Models!$B$4:$B$99))</f>
        <v xml:space="preserve"> </v>
      </c>
      <c r="U323" t="str">
        <f>Beds!C354</f>
        <v/>
      </c>
      <c r="W323">
        <f t="shared" si="4"/>
        <v>0</v>
      </c>
      <c r="X323" s="14">
        <f>IF($T323=Models!$E$6,IF($U323&lt;1,LOOKUP($A$3,Models!$D$7:$D$9,Models!$F$7:$F$9),IF(AND($U323&gt;=1,$U323&lt;=3),LOOKUP($A$3,Models!$D$7:$D$9,Models!$G$7:$G$9),IF(AND($U323&gt;=4,$U323&lt;=6),LOOKUP($A$3,Models!$D$7:$D$9,Models!$H$7:$H$9), IF(AND($U323&gt;=7,$U323&lt;=10),LOOKUP($A$3,Models!$D$7:$D$9,Models!$I$7:$I$9), IF($U323 &gt; 10,LOOKUP($A$3,Models!$D$7:$D$9,Models!$J$7:$J$9), 0))))), 0)</f>
        <v>0</v>
      </c>
      <c r="Y323" s="14">
        <f>IF($T323=Models!$E$11,IF($U323&lt;1,LOOKUP($A$3,Models!$D$7:$D$9,Models!$F$12:$F$14),IF(AND($U323&gt;=1,$U323&lt;=3),LOOKUP($A$3,Models!$D$7:$D$9,Models!$G$12:$G$14),IF(AND($U323&gt;=4,$U323&lt;=6),LOOKUP($A$3,Models!$D$7:$D$9,Models!$H$12:$H$14), IF(AND($U323&gt;=7,$U323&lt;=10),LOOKUP($A$3,Models!$D$7:$D$9,Models!$I$12:$I$14), IF($U323 &gt; 10,LOOKUP($A$3,Models!$D$7:$D$9,Models!$J$12:$J$14), 0))))), 0)</f>
        <v>0</v>
      </c>
      <c r="Z323" s="14">
        <f>IF($T323=Models!$E$16,IF($U323&lt;1,LOOKUP($A$3,Models!$D$7:$D$9,Models!$F$17:$F$19),IF(AND($U323&gt;=1,$U323&lt;=3),LOOKUP($A$3,Models!$D$7:$D$9,Models!$G$17:$G$19),IF(AND($U323&gt;=4,$U323&lt;=6),LOOKUP($A$3,Models!$D$7:$D$9,Models!$H$17:$H$19), IF(AND($U323&gt;=7,$U323&lt;=10),LOOKUP($A$3,Models!$D$7:$D$9,Models!$I$17:$I$19), IF($U323 &gt; 10,LOOKUP($A$3,Models!$D$7:$D$9,Models!$J$17:$J$19), 0))))), 0)</f>
        <v>0</v>
      </c>
      <c r="AA323" s="14">
        <f>IF($T323=Models!$E$21,IF($U323&lt;1,LOOKUP($A$3,Models!$D$7:$D$9,Models!$F$22:$F$24),IF(AND($U323&gt;=1,$U323&lt;=3),LOOKUP($A$3,Models!$D$7:$D$9,Models!$G$22:$G$24),IF(AND($U323&gt;=4,$U323&lt;=6),LOOKUP($A$3,Models!$D$7:$D$9,Models!$H$22:$H$24), IF(AND($U323&gt;=7,$U323&lt;=10),LOOKUP($A$3,Models!$D$7:$D$9,Models!$I$22:$I$24), IF($U323 &gt; 10,LOOKUP($A$3,Models!$D$7:$D$9,Models!$J$22:$J$24), 0))))), 0)</f>
        <v>0</v>
      </c>
      <c r="AB323" s="14">
        <f>IF($T323=Models!$E$26,IF($U323&lt;1,LOOKUP($A$3,Models!$D$7:$D$9,Models!$F$27:$F$29),IF(AND($U323&gt;=1,$U323&lt;=3),LOOKUP($A$3,Models!$D$7:$D$9,Models!$G$27:$G$29),IF(AND($U323&gt;=4,$U323&lt;=6),LOOKUP($A$3,Models!$D$7:$D$9,Models!$H$27:$H$29), IF(AND($U323&gt;=7,$U323&lt;=10),LOOKUP($A$3,Models!$D$7:$D$9,Models!$I$27:$I$29), IF($U323 &gt; 10,LOOKUP($A$3,Models!$D$7:$D$9,Models!$J$27:$J$29), 0))))), 0)</f>
        <v>0</v>
      </c>
      <c r="AC323" s="14">
        <f>IF($T323=Models!$E$31,IF($U323&lt;1,LOOKUP($A$3,Models!$D$7:$D$9,Models!$F$32:$F$34),IF(AND($U323&gt;=1,$U323&lt;=3),LOOKUP($A$3,Models!$D$7:$D$9,Models!$G$32:$G$34),IF(AND($U323&gt;=4,$U323&lt;=6),LOOKUP($A$3,Models!$D$7:$D$9,Models!$H$32:$H$34), IF(AND($U323&gt;=7,$U323&lt;=10),LOOKUP($A$3,Models!$D$7:$D$9,Models!$I$32:$I$34), IF($U323 &gt; 10,LOOKUP($A$3,Models!$D$7:$D$9,Models!$J$32:$J$34), 0))))), 0)</f>
        <v>0</v>
      </c>
      <c r="AD323" s="14">
        <f>IF($T323=Models!$E$39,IF($U323&lt;1,LOOKUP($A$3,Models!$D$7:$D$9,Models!$F$40:$F$42),IF(AND($U323&gt;=1,$U323&lt;=4),LOOKUP($A$3,Models!$D$7:$D$9,Models!$G$40:$G$42),IF(AND($U323&gt;=5,$U323&lt;=7),LOOKUP($A$3,Models!$D$7:$D$9,Models!$H$40:$H$42), IF($U323 &gt; 7,LOOKUP($A$3,Models!$D$7:$D$9,Models!$I$40:$I$42), 0)))), 0)</f>
        <v>0</v>
      </c>
      <c r="AE323" s="14">
        <f>IF($T323=Models!$E$44,IF($U323&lt;1,LOOKUP($A$3,Models!$D$7:$D$9,Models!$F$45:$F$47),IF(AND($U323&gt;=1,$U323&lt;=4),LOOKUP($A$3,Models!$D$7:$D$9,Models!$G$45:$G$47),IF(AND($U323&gt;=5,$U323&lt;=7),LOOKUP($A$3,Models!$D$7:$D$9,Models!$H$45:$H$47), IF($U323 &gt; 7,LOOKUP($A$3,Models!$D$7:$D$9,Models!$I$45:$I$47), 0)))), 0)</f>
        <v>0</v>
      </c>
      <c r="AF323" s="14">
        <f>IF($T323=Models!$E$49,IF($U323&lt;1,LOOKUP($A$3,Models!$D$7:$D$9,Models!$F$50:$F$52),IF(AND($U323&gt;=1,$U323&lt;=4),LOOKUP($A$3,Models!$D$7:$D$9,Models!$G$50:$G$52),IF(AND($U323&gt;=5,$U323&lt;=7),LOOKUP($A$3,Models!$D$7:$D$9,Models!$H$50:$H$52), IF($U323 &gt; 7,LOOKUP($A$3,Models!$D$7:$D$9,Models!$I$50:$I$52), 0)))), 0)</f>
        <v>0</v>
      </c>
      <c r="AG323" s="14">
        <f>IF($T323=Models!$E$54,IF($U323&lt;1,LOOKUP($A$3,Models!$D$7:$D$9,Models!$F$55:$F$57),IF(AND($U323&gt;=1,$U323&lt;=4),LOOKUP($A$3,Models!$D$7:$D$9,Models!$G$55:$G$57),IF(AND($U323&gt;=5,$U323&lt;=7),LOOKUP($A$3,Models!$D$7:$D$9,Models!$H$55:$H$57), IF($U323 &gt; 7,LOOKUP($A$3,Models!$D$7:$D$9,Models!$I$55:$I$57), 0)))), 0)</f>
        <v>0</v>
      </c>
      <c r="AH323" s="14">
        <f>IF($T323=Models!$E$59,IF($U323&lt;1,LOOKUP($A$3,Models!$D$7:$D$9,Models!$F$60:$F$62),IF(AND($U323&gt;=1,$U323&lt;=4),LOOKUP($A$3,Models!$D$7:$D$9,Models!$G$60:$G$62),IF(AND($U323&gt;=5,$U323&lt;=7),LOOKUP($A$3,Models!$D$7:$D$9,Models!$H$60:$H$62), IF($U323 &gt; 7,LOOKUP($A$3,Models!$D$7:$D$9,Models!$I$60:$I$62), 0)))), 0)</f>
        <v>0</v>
      </c>
    </row>
    <row r="324" spans="16:34">
      <c r="P324" s="6" t="e">
        <f ca="1">IF(LOOKUP(Beds!A357, Models!$A$4:$A$105, Models!$B$4:$B$105) = "QUEBEC 2", " ", IF(LOOKUP(Beds!A357, Models!$A$4:$A$105, Models!$B$4:$B$105) = "QUEBEC", " ", IF(Beds!B357 = 0, 0, YEAR(NOW())-IF(VALUE(LEFT(Beds!B357,2))&gt;80,CONCATENATE(19,LEFT(Beds!B357,2)),CONCATENATE(20,LEFT(Beds!B357,2))))))</f>
        <v>#N/A</v>
      </c>
      <c r="S324" s="7" t="str">
        <f>LEFT(Beds!A355,4)</f>
        <v/>
      </c>
      <c r="T324" t="str">
        <f>IF(S324 = "", " ", LOOKUP(S324,Models!$A$4:$A$99,Models!$B$4:$B$99))</f>
        <v xml:space="preserve"> </v>
      </c>
      <c r="U324" t="str">
        <f>Beds!C355</f>
        <v/>
      </c>
      <c r="W324">
        <f t="shared" si="4"/>
        <v>0</v>
      </c>
      <c r="X324" s="14">
        <f>IF($T324=Models!$E$6,IF($U324&lt;1,LOOKUP($A$3,Models!$D$7:$D$9,Models!$F$7:$F$9),IF(AND($U324&gt;=1,$U324&lt;=3),LOOKUP($A$3,Models!$D$7:$D$9,Models!$G$7:$G$9),IF(AND($U324&gt;=4,$U324&lt;=6),LOOKUP($A$3,Models!$D$7:$D$9,Models!$H$7:$H$9), IF(AND($U324&gt;=7,$U324&lt;=10),LOOKUP($A$3,Models!$D$7:$D$9,Models!$I$7:$I$9), IF($U324 &gt; 10,LOOKUP($A$3,Models!$D$7:$D$9,Models!$J$7:$J$9), 0))))), 0)</f>
        <v>0</v>
      </c>
      <c r="Y324" s="14">
        <f>IF($T324=Models!$E$11,IF($U324&lt;1,LOOKUP($A$3,Models!$D$7:$D$9,Models!$F$12:$F$14),IF(AND($U324&gt;=1,$U324&lt;=3),LOOKUP($A$3,Models!$D$7:$D$9,Models!$G$12:$G$14),IF(AND($U324&gt;=4,$U324&lt;=6),LOOKUP($A$3,Models!$D$7:$D$9,Models!$H$12:$H$14), IF(AND($U324&gt;=7,$U324&lt;=10),LOOKUP($A$3,Models!$D$7:$D$9,Models!$I$12:$I$14), IF($U324 &gt; 10,LOOKUP($A$3,Models!$D$7:$D$9,Models!$J$12:$J$14), 0))))), 0)</f>
        <v>0</v>
      </c>
      <c r="Z324" s="14">
        <f>IF($T324=Models!$E$16,IF($U324&lt;1,LOOKUP($A$3,Models!$D$7:$D$9,Models!$F$17:$F$19),IF(AND($U324&gt;=1,$U324&lt;=3),LOOKUP($A$3,Models!$D$7:$D$9,Models!$G$17:$G$19),IF(AND($U324&gt;=4,$U324&lt;=6),LOOKUP($A$3,Models!$D$7:$D$9,Models!$H$17:$H$19), IF(AND($U324&gt;=7,$U324&lt;=10),LOOKUP($A$3,Models!$D$7:$D$9,Models!$I$17:$I$19), IF($U324 &gt; 10,LOOKUP($A$3,Models!$D$7:$D$9,Models!$J$17:$J$19), 0))))), 0)</f>
        <v>0</v>
      </c>
      <c r="AA324" s="14">
        <f>IF($T324=Models!$E$21,IF($U324&lt;1,LOOKUP($A$3,Models!$D$7:$D$9,Models!$F$22:$F$24),IF(AND($U324&gt;=1,$U324&lt;=3),LOOKUP($A$3,Models!$D$7:$D$9,Models!$G$22:$G$24),IF(AND($U324&gt;=4,$U324&lt;=6),LOOKUP($A$3,Models!$D$7:$D$9,Models!$H$22:$H$24), IF(AND($U324&gt;=7,$U324&lt;=10),LOOKUP($A$3,Models!$D$7:$D$9,Models!$I$22:$I$24), IF($U324 &gt; 10,LOOKUP($A$3,Models!$D$7:$D$9,Models!$J$22:$J$24), 0))))), 0)</f>
        <v>0</v>
      </c>
      <c r="AB324" s="14">
        <f>IF($T324=Models!$E$26,IF($U324&lt;1,LOOKUP($A$3,Models!$D$7:$D$9,Models!$F$27:$F$29),IF(AND($U324&gt;=1,$U324&lt;=3),LOOKUP($A$3,Models!$D$7:$D$9,Models!$G$27:$G$29),IF(AND($U324&gt;=4,$U324&lt;=6),LOOKUP($A$3,Models!$D$7:$D$9,Models!$H$27:$H$29), IF(AND($U324&gt;=7,$U324&lt;=10),LOOKUP($A$3,Models!$D$7:$D$9,Models!$I$27:$I$29), IF($U324 &gt; 10,LOOKUP($A$3,Models!$D$7:$D$9,Models!$J$27:$J$29), 0))))), 0)</f>
        <v>0</v>
      </c>
      <c r="AC324" s="14">
        <f>IF($T324=Models!$E$31,IF($U324&lt;1,LOOKUP($A$3,Models!$D$7:$D$9,Models!$F$32:$F$34),IF(AND($U324&gt;=1,$U324&lt;=3),LOOKUP($A$3,Models!$D$7:$D$9,Models!$G$32:$G$34),IF(AND($U324&gt;=4,$U324&lt;=6),LOOKUP($A$3,Models!$D$7:$D$9,Models!$H$32:$H$34), IF(AND($U324&gt;=7,$U324&lt;=10),LOOKUP($A$3,Models!$D$7:$D$9,Models!$I$32:$I$34), IF($U324 &gt; 10,LOOKUP($A$3,Models!$D$7:$D$9,Models!$J$32:$J$34), 0))))), 0)</f>
        <v>0</v>
      </c>
      <c r="AD324" s="14">
        <f>IF($T324=Models!$E$39,IF($U324&lt;1,LOOKUP($A$3,Models!$D$7:$D$9,Models!$F$40:$F$42),IF(AND($U324&gt;=1,$U324&lt;=4),LOOKUP($A$3,Models!$D$7:$D$9,Models!$G$40:$G$42),IF(AND($U324&gt;=5,$U324&lt;=7),LOOKUP($A$3,Models!$D$7:$D$9,Models!$H$40:$H$42), IF($U324 &gt; 7,LOOKUP($A$3,Models!$D$7:$D$9,Models!$I$40:$I$42), 0)))), 0)</f>
        <v>0</v>
      </c>
      <c r="AE324" s="14">
        <f>IF($T324=Models!$E$44,IF($U324&lt;1,LOOKUP($A$3,Models!$D$7:$D$9,Models!$F$45:$F$47),IF(AND($U324&gt;=1,$U324&lt;=4),LOOKUP($A$3,Models!$D$7:$D$9,Models!$G$45:$G$47),IF(AND($U324&gt;=5,$U324&lt;=7),LOOKUP($A$3,Models!$D$7:$D$9,Models!$H$45:$H$47), IF($U324 &gt; 7,LOOKUP($A$3,Models!$D$7:$D$9,Models!$I$45:$I$47), 0)))), 0)</f>
        <v>0</v>
      </c>
      <c r="AF324" s="14">
        <f>IF($T324=Models!$E$49,IF($U324&lt;1,LOOKUP($A$3,Models!$D$7:$D$9,Models!$F$50:$F$52),IF(AND($U324&gt;=1,$U324&lt;=4),LOOKUP($A$3,Models!$D$7:$D$9,Models!$G$50:$G$52),IF(AND($U324&gt;=5,$U324&lt;=7),LOOKUP($A$3,Models!$D$7:$D$9,Models!$H$50:$H$52), IF($U324 &gt; 7,LOOKUP($A$3,Models!$D$7:$D$9,Models!$I$50:$I$52), 0)))), 0)</f>
        <v>0</v>
      </c>
      <c r="AG324" s="14">
        <f>IF($T324=Models!$E$54,IF($U324&lt;1,LOOKUP($A$3,Models!$D$7:$D$9,Models!$F$55:$F$57),IF(AND($U324&gt;=1,$U324&lt;=4),LOOKUP($A$3,Models!$D$7:$D$9,Models!$G$55:$G$57),IF(AND($U324&gt;=5,$U324&lt;=7),LOOKUP($A$3,Models!$D$7:$D$9,Models!$H$55:$H$57), IF($U324 &gt; 7,LOOKUP($A$3,Models!$D$7:$D$9,Models!$I$55:$I$57), 0)))), 0)</f>
        <v>0</v>
      </c>
      <c r="AH324" s="14">
        <f>IF($T324=Models!$E$59,IF($U324&lt;1,LOOKUP($A$3,Models!$D$7:$D$9,Models!$F$60:$F$62),IF(AND($U324&gt;=1,$U324&lt;=4),LOOKUP($A$3,Models!$D$7:$D$9,Models!$G$60:$G$62),IF(AND($U324&gt;=5,$U324&lt;=7),LOOKUP($A$3,Models!$D$7:$D$9,Models!$H$60:$H$62), IF($U324 &gt; 7,LOOKUP($A$3,Models!$D$7:$D$9,Models!$I$60:$I$62), 0)))), 0)</f>
        <v>0</v>
      </c>
    </row>
    <row r="325" spans="16:34">
      <c r="P325" s="6" t="e">
        <f ca="1">IF(LOOKUP(Beds!A358, Models!$A$4:$A$105, Models!$B$4:$B$105) = "QUEBEC 2", " ", IF(LOOKUP(Beds!A358, Models!$A$4:$A$105, Models!$B$4:$B$105) = "QUEBEC", " ", IF(Beds!B358 = 0, 0, YEAR(NOW())-IF(VALUE(LEFT(Beds!B358,2))&gt;80,CONCATENATE(19,LEFT(Beds!B358,2)),CONCATENATE(20,LEFT(Beds!B358,2))))))</f>
        <v>#N/A</v>
      </c>
      <c r="S325" s="7" t="str">
        <f>LEFT(Beds!A356,4)</f>
        <v/>
      </c>
      <c r="T325" t="str">
        <f>IF(S325 = "", " ", LOOKUP(S325,Models!$A$4:$A$99,Models!$B$4:$B$99))</f>
        <v xml:space="preserve"> </v>
      </c>
      <c r="U325" t="str">
        <f>Beds!C356</f>
        <v/>
      </c>
      <c r="W325">
        <f t="shared" si="4"/>
        <v>0</v>
      </c>
      <c r="X325" s="14">
        <f>IF($T325=Models!$E$6,IF($U325&lt;1,LOOKUP($A$3,Models!$D$7:$D$9,Models!$F$7:$F$9),IF(AND($U325&gt;=1,$U325&lt;=3),LOOKUP($A$3,Models!$D$7:$D$9,Models!$G$7:$G$9),IF(AND($U325&gt;=4,$U325&lt;=6),LOOKUP($A$3,Models!$D$7:$D$9,Models!$H$7:$H$9), IF(AND($U325&gt;=7,$U325&lt;=10),LOOKUP($A$3,Models!$D$7:$D$9,Models!$I$7:$I$9), IF($U325 &gt; 10,LOOKUP($A$3,Models!$D$7:$D$9,Models!$J$7:$J$9), 0))))), 0)</f>
        <v>0</v>
      </c>
      <c r="Y325" s="14">
        <f>IF($T325=Models!$E$11,IF($U325&lt;1,LOOKUP($A$3,Models!$D$7:$D$9,Models!$F$12:$F$14),IF(AND($U325&gt;=1,$U325&lt;=3),LOOKUP($A$3,Models!$D$7:$D$9,Models!$G$12:$G$14),IF(AND($U325&gt;=4,$U325&lt;=6),LOOKUP($A$3,Models!$D$7:$D$9,Models!$H$12:$H$14), IF(AND($U325&gt;=7,$U325&lt;=10),LOOKUP($A$3,Models!$D$7:$D$9,Models!$I$12:$I$14), IF($U325 &gt; 10,LOOKUP($A$3,Models!$D$7:$D$9,Models!$J$12:$J$14), 0))))), 0)</f>
        <v>0</v>
      </c>
      <c r="Z325" s="14">
        <f>IF($T325=Models!$E$16,IF($U325&lt;1,LOOKUP($A$3,Models!$D$7:$D$9,Models!$F$17:$F$19),IF(AND($U325&gt;=1,$U325&lt;=3),LOOKUP($A$3,Models!$D$7:$D$9,Models!$G$17:$G$19),IF(AND($U325&gt;=4,$U325&lt;=6),LOOKUP($A$3,Models!$D$7:$D$9,Models!$H$17:$H$19), IF(AND($U325&gt;=7,$U325&lt;=10),LOOKUP($A$3,Models!$D$7:$D$9,Models!$I$17:$I$19), IF($U325 &gt; 10,LOOKUP($A$3,Models!$D$7:$D$9,Models!$J$17:$J$19), 0))))), 0)</f>
        <v>0</v>
      </c>
      <c r="AA325" s="14">
        <f>IF($T325=Models!$E$21,IF($U325&lt;1,LOOKUP($A$3,Models!$D$7:$D$9,Models!$F$22:$F$24),IF(AND($U325&gt;=1,$U325&lt;=3),LOOKUP($A$3,Models!$D$7:$D$9,Models!$G$22:$G$24),IF(AND($U325&gt;=4,$U325&lt;=6),LOOKUP($A$3,Models!$D$7:$D$9,Models!$H$22:$H$24), IF(AND($U325&gt;=7,$U325&lt;=10),LOOKUP($A$3,Models!$D$7:$D$9,Models!$I$22:$I$24), IF($U325 &gt; 10,LOOKUP($A$3,Models!$D$7:$D$9,Models!$J$22:$J$24), 0))))), 0)</f>
        <v>0</v>
      </c>
      <c r="AB325" s="14">
        <f>IF($T325=Models!$E$26,IF($U325&lt;1,LOOKUP($A$3,Models!$D$7:$D$9,Models!$F$27:$F$29),IF(AND($U325&gt;=1,$U325&lt;=3),LOOKUP($A$3,Models!$D$7:$D$9,Models!$G$27:$G$29),IF(AND($U325&gt;=4,$U325&lt;=6),LOOKUP($A$3,Models!$D$7:$D$9,Models!$H$27:$H$29), IF(AND($U325&gt;=7,$U325&lt;=10),LOOKUP($A$3,Models!$D$7:$D$9,Models!$I$27:$I$29), IF($U325 &gt; 10,LOOKUP($A$3,Models!$D$7:$D$9,Models!$J$27:$J$29), 0))))), 0)</f>
        <v>0</v>
      </c>
      <c r="AC325" s="14">
        <f>IF($T325=Models!$E$31,IF($U325&lt;1,LOOKUP($A$3,Models!$D$7:$D$9,Models!$F$32:$F$34),IF(AND($U325&gt;=1,$U325&lt;=3),LOOKUP($A$3,Models!$D$7:$D$9,Models!$G$32:$G$34),IF(AND($U325&gt;=4,$U325&lt;=6),LOOKUP($A$3,Models!$D$7:$D$9,Models!$H$32:$H$34), IF(AND($U325&gt;=7,$U325&lt;=10),LOOKUP($A$3,Models!$D$7:$D$9,Models!$I$32:$I$34), IF($U325 &gt; 10,LOOKUP($A$3,Models!$D$7:$D$9,Models!$J$32:$J$34), 0))))), 0)</f>
        <v>0</v>
      </c>
      <c r="AD325" s="14">
        <f>IF($T325=Models!$E$39,IF($U325&lt;1,LOOKUP($A$3,Models!$D$7:$D$9,Models!$F$40:$F$42),IF(AND($U325&gt;=1,$U325&lt;=4),LOOKUP($A$3,Models!$D$7:$D$9,Models!$G$40:$G$42),IF(AND($U325&gt;=5,$U325&lt;=7),LOOKUP($A$3,Models!$D$7:$D$9,Models!$H$40:$H$42), IF($U325 &gt; 7,LOOKUP($A$3,Models!$D$7:$D$9,Models!$I$40:$I$42), 0)))), 0)</f>
        <v>0</v>
      </c>
      <c r="AE325" s="14">
        <f>IF($T325=Models!$E$44,IF($U325&lt;1,LOOKUP($A$3,Models!$D$7:$D$9,Models!$F$45:$F$47),IF(AND($U325&gt;=1,$U325&lt;=4),LOOKUP($A$3,Models!$D$7:$D$9,Models!$G$45:$G$47),IF(AND($U325&gt;=5,$U325&lt;=7),LOOKUP($A$3,Models!$D$7:$D$9,Models!$H$45:$H$47), IF($U325 &gt; 7,LOOKUP($A$3,Models!$D$7:$D$9,Models!$I$45:$I$47), 0)))), 0)</f>
        <v>0</v>
      </c>
      <c r="AF325" s="14">
        <f>IF($T325=Models!$E$49,IF($U325&lt;1,LOOKUP($A$3,Models!$D$7:$D$9,Models!$F$50:$F$52),IF(AND($U325&gt;=1,$U325&lt;=4),LOOKUP($A$3,Models!$D$7:$D$9,Models!$G$50:$G$52),IF(AND($U325&gt;=5,$U325&lt;=7),LOOKUP($A$3,Models!$D$7:$D$9,Models!$H$50:$H$52), IF($U325 &gt; 7,LOOKUP($A$3,Models!$D$7:$D$9,Models!$I$50:$I$52), 0)))), 0)</f>
        <v>0</v>
      </c>
      <c r="AG325" s="14">
        <f>IF($T325=Models!$E$54,IF($U325&lt;1,LOOKUP($A$3,Models!$D$7:$D$9,Models!$F$55:$F$57),IF(AND($U325&gt;=1,$U325&lt;=4),LOOKUP($A$3,Models!$D$7:$D$9,Models!$G$55:$G$57),IF(AND($U325&gt;=5,$U325&lt;=7),LOOKUP($A$3,Models!$D$7:$D$9,Models!$H$55:$H$57), IF($U325 &gt; 7,LOOKUP($A$3,Models!$D$7:$D$9,Models!$I$55:$I$57), 0)))), 0)</f>
        <v>0</v>
      </c>
      <c r="AH325" s="14">
        <f>IF($T325=Models!$E$59,IF($U325&lt;1,LOOKUP($A$3,Models!$D$7:$D$9,Models!$F$60:$F$62),IF(AND($U325&gt;=1,$U325&lt;=4),LOOKUP($A$3,Models!$D$7:$D$9,Models!$G$60:$G$62),IF(AND($U325&gt;=5,$U325&lt;=7),LOOKUP($A$3,Models!$D$7:$D$9,Models!$H$60:$H$62), IF($U325 &gt; 7,LOOKUP($A$3,Models!$D$7:$D$9,Models!$I$60:$I$62), 0)))), 0)</f>
        <v>0</v>
      </c>
    </row>
    <row r="326" spans="16:34">
      <c r="P326" s="6" t="e">
        <f ca="1">IF(LOOKUP(Beds!A359, Models!$A$4:$A$105, Models!$B$4:$B$105) = "QUEBEC 2", " ", IF(LOOKUP(Beds!A359, Models!$A$4:$A$105, Models!$B$4:$B$105) = "QUEBEC", " ", IF(Beds!B359 = 0, 0, YEAR(NOW())-IF(VALUE(LEFT(Beds!B359,2))&gt;80,CONCATENATE(19,LEFT(Beds!B359,2)),CONCATENATE(20,LEFT(Beds!B359,2))))))</f>
        <v>#N/A</v>
      </c>
      <c r="S326" s="7" t="str">
        <f>LEFT(Beds!A357,4)</f>
        <v/>
      </c>
      <c r="T326" t="str">
        <f>IF(S326 = "", " ", LOOKUP(S326,Models!$A$4:$A$99,Models!$B$4:$B$99))</f>
        <v xml:space="preserve"> </v>
      </c>
      <c r="U326" t="str">
        <f>Beds!C357</f>
        <v/>
      </c>
      <c r="W326">
        <f t="shared" ref="W326:W389" si="5">SUM(X326:AH326)</f>
        <v>0</v>
      </c>
      <c r="X326" s="14">
        <f>IF($T326=Models!$E$6,IF($U326&lt;1,LOOKUP($A$3,Models!$D$7:$D$9,Models!$F$7:$F$9),IF(AND($U326&gt;=1,$U326&lt;=3),LOOKUP($A$3,Models!$D$7:$D$9,Models!$G$7:$G$9),IF(AND($U326&gt;=4,$U326&lt;=6),LOOKUP($A$3,Models!$D$7:$D$9,Models!$H$7:$H$9), IF(AND($U326&gt;=7,$U326&lt;=10),LOOKUP($A$3,Models!$D$7:$D$9,Models!$I$7:$I$9), IF($U326 &gt; 10,LOOKUP($A$3,Models!$D$7:$D$9,Models!$J$7:$J$9), 0))))), 0)</f>
        <v>0</v>
      </c>
      <c r="Y326" s="14">
        <f>IF($T326=Models!$E$11,IF($U326&lt;1,LOOKUP($A$3,Models!$D$7:$D$9,Models!$F$12:$F$14),IF(AND($U326&gt;=1,$U326&lt;=3),LOOKUP($A$3,Models!$D$7:$D$9,Models!$G$12:$G$14),IF(AND($U326&gt;=4,$U326&lt;=6),LOOKUP($A$3,Models!$D$7:$D$9,Models!$H$12:$H$14), IF(AND($U326&gt;=7,$U326&lt;=10),LOOKUP($A$3,Models!$D$7:$D$9,Models!$I$12:$I$14), IF($U326 &gt; 10,LOOKUP($A$3,Models!$D$7:$D$9,Models!$J$12:$J$14), 0))))), 0)</f>
        <v>0</v>
      </c>
      <c r="Z326" s="14">
        <f>IF($T326=Models!$E$16,IF($U326&lt;1,LOOKUP($A$3,Models!$D$7:$D$9,Models!$F$17:$F$19),IF(AND($U326&gt;=1,$U326&lt;=3),LOOKUP($A$3,Models!$D$7:$D$9,Models!$G$17:$G$19),IF(AND($U326&gt;=4,$U326&lt;=6),LOOKUP($A$3,Models!$D$7:$D$9,Models!$H$17:$H$19), IF(AND($U326&gt;=7,$U326&lt;=10),LOOKUP($A$3,Models!$D$7:$D$9,Models!$I$17:$I$19), IF($U326 &gt; 10,LOOKUP($A$3,Models!$D$7:$D$9,Models!$J$17:$J$19), 0))))), 0)</f>
        <v>0</v>
      </c>
      <c r="AA326" s="14">
        <f>IF($T326=Models!$E$21,IF($U326&lt;1,LOOKUP($A$3,Models!$D$7:$D$9,Models!$F$22:$F$24),IF(AND($U326&gt;=1,$U326&lt;=3),LOOKUP($A$3,Models!$D$7:$D$9,Models!$G$22:$G$24),IF(AND($U326&gt;=4,$U326&lt;=6),LOOKUP($A$3,Models!$D$7:$D$9,Models!$H$22:$H$24), IF(AND($U326&gt;=7,$U326&lt;=10),LOOKUP($A$3,Models!$D$7:$D$9,Models!$I$22:$I$24), IF($U326 &gt; 10,LOOKUP($A$3,Models!$D$7:$D$9,Models!$J$22:$J$24), 0))))), 0)</f>
        <v>0</v>
      </c>
      <c r="AB326" s="14">
        <f>IF($T326=Models!$E$26,IF($U326&lt;1,LOOKUP($A$3,Models!$D$7:$D$9,Models!$F$27:$F$29),IF(AND($U326&gt;=1,$U326&lt;=3),LOOKUP($A$3,Models!$D$7:$D$9,Models!$G$27:$G$29),IF(AND($U326&gt;=4,$U326&lt;=6),LOOKUP($A$3,Models!$D$7:$D$9,Models!$H$27:$H$29), IF(AND($U326&gt;=7,$U326&lt;=10),LOOKUP($A$3,Models!$D$7:$D$9,Models!$I$27:$I$29), IF($U326 &gt; 10,LOOKUP($A$3,Models!$D$7:$D$9,Models!$J$27:$J$29), 0))))), 0)</f>
        <v>0</v>
      </c>
      <c r="AC326" s="14">
        <f>IF($T326=Models!$E$31,IF($U326&lt;1,LOOKUP($A$3,Models!$D$7:$D$9,Models!$F$32:$F$34),IF(AND($U326&gt;=1,$U326&lt;=3),LOOKUP($A$3,Models!$D$7:$D$9,Models!$G$32:$G$34),IF(AND($U326&gt;=4,$U326&lt;=6),LOOKUP($A$3,Models!$D$7:$D$9,Models!$H$32:$H$34), IF(AND($U326&gt;=7,$U326&lt;=10),LOOKUP($A$3,Models!$D$7:$D$9,Models!$I$32:$I$34), IF($U326 &gt; 10,LOOKUP($A$3,Models!$D$7:$D$9,Models!$J$32:$J$34), 0))))), 0)</f>
        <v>0</v>
      </c>
      <c r="AD326" s="14">
        <f>IF($T326=Models!$E$39,IF($U326&lt;1,LOOKUP($A$3,Models!$D$7:$D$9,Models!$F$40:$F$42),IF(AND($U326&gt;=1,$U326&lt;=4),LOOKUP($A$3,Models!$D$7:$D$9,Models!$G$40:$G$42),IF(AND($U326&gt;=5,$U326&lt;=7),LOOKUP($A$3,Models!$D$7:$D$9,Models!$H$40:$H$42), IF($U326 &gt; 7,LOOKUP($A$3,Models!$D$7:$D$9,Models!$I$40:$I$42), 0)))), 0)</f>
        <v>0</v>
      </c>
      <c r="AE326" s="14">
        <f>IF($T326=Models!$E$44,IF($U326&lt;1,LOOKUP($A$3,Models!$D$7:$D$9,Models!$F$45:$F$47),IF(AND($U326&gt;=1,$U326&lt;=4),LOOKUP($A$3,Models!$D$7:$D$9,Models!$G$45:$G$47),IF(AND($U326&gt;=5,$U326&lt;=7),LOOKUP($A$3,Models!$D$7:$D$9,Models!$H$45:$H$47), IF($U326 &gt; 7,LOOKUP($A$3,Models!$D$7:$D$9,Models!$I$45:$I$47), 0)))), 0)</f>
        <v>0</v>
      </c>
      <c r="AF326" s="14">
        <f>IF($T326=Models!$E$49,IF($U326&lt;1,LOOKUP($A$3,Models!$D$7:$D$9,Models!$F$50:$F$52),IF(AND($U326&gt;=1,$U326&lt;=4),LOOKUP($A$3,Models!$D$7:$D$9,Models!$G$50:$G$52),IF(AND($U326&gt;=5,$U326&lt;=7),LOOKUP($A$3,Models!$D$7:$D$9,Models!$H$50:$H$52), IF($U326 &gt; 7,LOOKUP($A$3,Models!$D$7:$D$9,Models!$I$50:$I$52), 0)))), 0)</f>
        <v>0</v>
      </c>
      <c r="AG326" s="14">
        <f>IF($T326=Models!$E$54,IF($U326&lt;1,LOOKUP($A$3,Models!$D$7:$D$9,Models!$F$55:$F$57),IF(AND($U326&gt;=1,$U326&lt;=4),LOOKUP($A$3,Models!$D$7:$D$9,Models!$G$55:$G$57),IF(AND($U326&gt;=5,$U326&lt;=7),LOOKUP($A$3,Models!$D$7:$D$9,Models!$H$55:$H$57), IF($U326 &gt; 7,LOOKUP($A$3,Models!$D$7:$D$9,Models!$I$55:$I$57), 0)))), 0)</f>
        <v>0</v>
      </c>
      <c r="AH326" s="14">
        <f>IF($T326=Models!$E$59,IF($U326&lt;1,LOOKUP($A$3,Models!$D$7:$D$9,Models!$F$60:$F$62),IF(AND($U326&gt;=1,$U326&lt;=4),LOOKUP($A$3,Models!$D$7:$D$9,Models!$G$60:$G$62),IF(AND($U326&gt;=5,$U326&lt;=7),LOOKUP($A$3,Models!$D$7:$D$9,Models!$H$60:$H$62), IF($U326 &gt; 7,LOOKUP($A$3,Models!$D$7:$D$9,Models!$I$60:$I$62), 0)))), 0)</f>
        <v>0</v>
      </c>
    </row>
    <row r="327" spans="16:34">
      <c r="P327" s="6" t="e">
        <f ca="1">IF(LOOKUP(Beds!A360, Models!$A$4:$A$105, Models!$B$4:$B$105) = "QUEBEC 2", " ", IF(LOOKUP(Beds!A360, Models!$A$4:$A$105, Models!$B$4:$B$105) = "QUEBEC", " ", IF(Beds!B360 = 0, 0, YEAR(NOW())-IF(VALUE(LEFT(Beds!B360,2))&gt;80,CONCATENATE(19,LEFT(Beds!B360,2)),CONCATENATE(20,LEFT(Beds!B360,2))))))</f>
        <v>#N/A</v>
      </c>
      <c r="S327" s="7" t="str">
        <f>LEFT(Beds!A358,4)</f>
        <v/>
      </c>
      <c r="T327" t="str">
        <f>IF(S327 = "", " ", LOOKUP(S327,Models!$A$4:$A$99,Models!$B$4:$B$99))</f>
        <v xml:space="preserve"> </v>
      </c>
      <c r="U327" t="str">
        <f>Beds!C358</f>
        <v/>
      </c>
      <c r="W327">
        <f t="shared" si="5"/>
        <v>0</v>
      </c>
      <c r="X327" s="14">
        <f>IF($T327=Models!$E$6,IF($U327&lt;1,LOOKUP($A$3,Models!$D$7:$D$9,Models!$F$7:$F$9),IF(AND($U327&gt;=1,$U327&lt;=3),LOOKUP($A$3,Models!$D$7:$D$9,Models!$G$7:$G$9),IF(AND($U327&gt;=4,$U327&lt;=6),LOOKUP($A$3,Models!$D$7:$D$9,Models!$H$7:$H$9), IF(AND($U327&gt;=7,$U327&lt;=10),LOOKUP($A$3,Models!$D$7:$D$9,Models!$I$7:$I$9), IF($U327 &gt; 10,LOOKUP($A$3,Models!$D$7:$D$9,Models!$J$7:$J$9), 0))))), 0)</f>
        <v>0</v>
      </c>
      <c r="Y327" s="14">
        <f>IF($T327=Models!$E$11,IF($U327&lt;1,LOOKUP($A$3,Models!$D$7:$D$9,Models!$F$12:$F$14),IF(AND($U327&gt;=1,$U327&lt;=3),LOOKUP($A$3,Models!$D$7:$D$9,Models!$G$12:$G$14),IF(AND($U327&gt;=4,$U327&lt;=6),LOOKUP($A$3,Models!$D$7:$D$9,Models!$H$12:$H$14), IF(AND($U327&gt;=7,$U327&lt;=10),LOOKUP($A$3,Models!$D$7:$D$9,Models!$I$12:$I$14), IF($U327 &gt; 10,LOOKUP($A$3,Models!$D$7:$D$9,Models!$J$12:$J$14), 0))))), 0)</f>
        <v>0</v>
      </c>
      <c r="Z327" s="14">
        <f>IF($T327=Models!$E$16,IF($U327&lt;1,LOOKUP($A$3,Models!$D$7:$D$9,Models!$F$17:$F$19),IF(AND($U327&gt;=1,$U327&lt;=3),LOOKUP($A$3,Models!$D$7:$D$9,Models!$G$17:$G$19),IF(AND($U327&gt;=4,$U327&lt;=6),LOOKUP($A$3,Models!$D$7:$D$9,Models!$H$17:$H$19), IF(AND($U327&gt;=7,$U327&lt;=10),LOOKUP($A$3,Models!$D$7:$D$9,Models!$I$17:$I$19), IF($U327 &gt; 10,LOOKUP($A$3,Models!$D$7:$D$9,Models!$J$17:$J$19), 0))))), 0)</f>
        <v>0</v>
      </c>
      <c r="AA327" s="14">
        <f>IF($T327=Models!$E$21,IF($U327&lt;1,LOOKUP($A$3,Models!$D$7:$D$9,Models!$F$22:$F$24),IF(AND($U327&gt;=1,$U327&lt;=3),LOOKUP($A$3,Models!$D$7:$D$9,Models!$G$22:$G$24),IF(AND($U327&gt;=4,$U327&lt;=6),LOOKUP($A$3,Models!$D$7:$D$9,Models!$H$22:$H$24), IF(AND($U327&gt;=7,$U327&lt;=10),LOOKUP($A$3,Models!$D$7:$D$9,Models!$I$22:$I$24), IF($U327 &gt; 10,LOOKUP($A$3,Models!$D$7:$D$9,Models!$J$22:$J$24), 0))))), 0)</f>
        <v>0</v>
      </c>
      <c r="AB327" s="14">
        <f>IF($T327=Models!$E$26,IF($U327&lt;1,LOOKUP($A$3,Models!$D$7:$D$9,Models!$F$27:$F$29),IF(AND($U327&gt;=1,$U327&lt;=3),LOOKUP($A$3,Models!$D$7:$D$9,Models!$G$27:$G$29),IF(AND($U327&gt;=4,$U327&lt;=6),LOOKUP($A$3,Models!$D$7:$D$9,Models!$H$27:$H$29), IF(AND($U327&gt;=7,$U327&lt;=10),LOOKUP($A$3,Models!$D$7:$D$9,Models!$I$27:$I$29), IF($U327 &gt; 10,LOOKUP($A$3,Models!$D$7:$D$9,Models!$J$27:$J$29), 0))))), 0)</f>
        <v>0</v>
      </c>
      <c r="AC327" s="14">
        <f>IF($T327=Models!$E$31,IF($U327&lt;1,LOOKUP($A$3,Models!$D$7:$D$9,Models!$F$32:$F$34),IF(AND($U327&gt;=1,$U327&lt;=3),LOOKUP($A$3,Models!$D$7:$D$9,Models!$G$32:$G$34),IF(AND($U327&gt;=4,$U327&lt;=6),LOOKUP($A$3,Models!$D$7:$D$9,Models!$H$32:$H$34), IF(AND($U327&gt;=7,$U327&lt;=10),LOOKUP($A$3,Models!$D$7:$D$9,Models!$I$32:$I$34), IF($U327 &gt; 10,LOOKUP($A$3,Models!$D$7:$D$9,Models!$J$32:$J$34), 0))))), 0)</f>
        <v>0</v>
      </c>
      <c r="AD327" s="14">
        <f>IF($T327=Models!$E$39,IF($U327&lt;1,LOOKUP($A$3,Models!$D$7:$D$9,Models!$F$40:$F$42),IF(AND($U327&gt;=1,$U327&lt;=4),LOOKUP($A$3,Models!$D$7:$D$9,Models!$G$40:$G$42),IF(AND($U327&gt;=5,$U327&lt;=7),LOOKUP($A$3,Models!$D$7:$D$9,Models!$H$40:$H$42), IF($U327 &gt; 7,LOOKUP($A$3,Models!$D$7:$D$9,Models!$I$40:$I$42), 0)))), 0)</f>
        <v>0</v>
      </c>
      <c r="AE327" s="14">
        <f>IF($T327=Models!$E$44,IF($U327&lt;1,LOOKUP($A$3,Models!$D$7:$D$9,Models!$F$45:$F$47),IF(AND($U327&gt;=1,$U327&lt;=4),LOOKUP($A$3,Models!$D$7:$D$9,Models!$G$45:$G$47),IF(AND($U327&gt;=5,$U327&lt;=7),LOOKUP($A$3,Models!$D$7:$D$9,Models!$H$45:$H$47), IF($U327 &gt; 7,LOOKUP($A$3,Models!$D$7:$D$9,Models!$I$45:$I$47), 0)))), 0)</f>
        <v>0</v>
      </c>
      <c r="AF327" s="14">
        <f>IF($T327=Models!$E$49,IF($U327&lt;1,LOOKUP($A$3,Models!$D$7:$D$9,Models!$F$50:$F$52),IF(AND($U327&gt;=1,$U327&lt;=4),LOOKUP($A$3,Models!$D$7:$D$9,Models!$G$50:$G$52),IF(AND($U327&gt;=5,$U327&lt;=7),LOOKUP($A$3,Models!$D$7:$D$9,Models!$H$50:$H$52), IF($U327 &gt; 7,LOOKUP($A$3,Models!$D$7:$D$9,Models!$I$50:$I$52), 0)))), 0)</f>
        <v>0</v>
      </c>
      <c r="AG327" s="14">
        <f>IF($T327=Models!$E$54,IF($U327&lt;1,LOOKUP($A$3,Models!$D$7:$D$9,Models!$F$55:$F$57),IF(AND($U327&gt;=1,$U327&lt;=4),LOOKUP($A$3,Models!$D$7:$D$9,Models!$G$55:$G$57),IF(AND($U327&gt;=5,$U327&lt;=7),LOOKUP($A$3,Models!$D$7:$D$9,Models!$H$55:$H$57), IF($U327 &gt; 7,LOOKUP($A$3,Models!$D$7:$D$9,Models!$I$55:$I$57), 0)))), 0)</f>
        <v>0</v>
      </c>
      <c r="AH327" s="14">
        <f>IF($T327=Models!$E$59,IF($U327&lt;1,LOOKUP($A$3,Models!$D$7:$D$9,Models!$F$60:$F$62),IF(AND($U327&gt;=1,$U327&lt;=4),LOOKUP($A$3,Models!$D$7:$D$9,Models!$G$60:$G$62),IF(AND($U327&gt;=5,$U327&lt;=7),LOOKUP($A$3,Models!$D$7:$D$9,Models!$H$60:$H$62), IF($U327 &gt; 7,LOOKUP($A$3,Models!$D$7:$D$9,Models!$I$60:$I$62), 0)))), 0)</f>
        <v>0</v>
      </c>
    </row>
    <row r="328" spans="16:34">
      <c r="P328" s="6" t="e">
        <f ca="1">IF(LOOKUP(Beds!A361, Models!$A$4:$A$105, Models!$B$4:$B$105) = "QUEBEC 2", " ", IF(LOOKUP(Beds!A361, Models!$A$4:$A$105, Models!$B$4:$B$105) = "QUEBEC", " ", IF(Beds!B361 = 0, 0, YEAR(NOW())-IF(VALUE(LEFT(Beds!B361,2))&gt;80,CONCATENATE(19,LEFT(Beds!B361,2)),CONCATENATE(20,LEFT(Beds!B361,2))))))</f>
        <v>#N/A</v>
      </c>
      <c r="S328" s="7" t="str">
        <f>LEFT(Beds!A359,4)</f>
        <v/>
      </c>
      <c r="T328" t="str">
        <f>IF(S328 = "", " ", LOOKUP(S328,Models!$A$4:$A$99,Models!$B$4:$B$99))</f>
        <v xml:space="preserve"> </v>
      </c>
      <c r="U328" t="str">
        <f>Beds!C359</f>
        <v/>
      </c>
      <c r="W328">
        <f t="shared" si="5"/>
        <v>0</v>
      </c>
      <c r="X328" s="14">
        <f>IF($T328=Models!$E$6,IF($U328&lt;1,LOOKUP($A$3,Models!$D$7:$D$9,Models!$F$7:$F$9),IF(AND($U328&gt;=1,$U328&lt;=3),LOOKUP($A$3,Models!$D$7:$D$9,Models!$G$7:$G$9),IF(AND($U328&gt;=4,$U328&lt;=6),LOOKUP($A$3,Models!$D$7:$D$9,Models!$H$7:$H$9), IF(AND($U328&gt;=7,$U328&lt;=10),LOOKUP($A$3,Models!$D$7:$D$9,Models!$I$7:$I$9), IF($U328 &gt; 10,LOOKUP($A$3,Models!$D$7:$D$9,Models!$J$7:$J$9), 0))))), 0)</f>
        <v>0</v>
      </c>
      <c r="Y328" s="14">
        <f>IF($T328=Models!$E$11,IF($U328&lt;1,LOOKUP($A$3,Models!$D$7:$D$9,Models!$F$12:$F$14),IF(AND($U328&gt;=1,$U328&lt;=3),LOOKUP($A$3,Models!$D$7:$D$9,Models!$G$12:$G$14),IF(AND($U328&gt;=4,$U328&lt;=6),LOOKUP($A$3,Models!$D$7:$D$9,Models!$H$12:$H$14), IF(AND($U328&gt;=7,$U328&lt;=10),LOOKUP($A$3,Models!$D$7:$D$9,Models!$I$12:$I$14), IF($U328 &gt; 10,LOOKUP($A$3,Models!$D$7:$D$9,Models!$J$12:$J$14), 0))))), 0)</f>
        <v>0</v>
      </c>
      <c r="Z328" s="14">
        <f>IF($T328=Models!$E$16,IF($U328&lt;1,LOOKUP($A$3,Models!$D$7:$D$9,Models!$F$17:$F$19),IF(AND($U328&gt;=1,$U328&lt;=3),LOOKUP($A$3,Models!$D$7:$D$9,Models!$G$17:$G$19),IF(AND($U328&gt;=4,$U328&lt;=6),LOOKUP($A$3,Models!$D$7:$D$9,Models!$H$17:$H$19), IF(AND($U328&gt;=7,$U328&lt;=10),LOOKUP($A$3,Models!$D$7:$D$9,Models!$I$17:$I$19), IF($U328 &gt; 10,LOOKUP($A$3,Models!$D$7:$D$9,Models!$J$17:$J$19), 0))))), 0)</f>
        <v>0</v>
      </c>
      <c r="AA328" s="14">
        <f>IF($T328=Models!$E$21,IF($U328&lt;1,LOOKUP($A$3,Models!$D$7:$D$9,Models!$F$22:$F$24),IF(AND($U328&gt;=1,$U328&lt;=3),LOOKUP($A$3,Models!$D$7:$D$9,Models!$G$22:$G$24),IF(AND($U328&gt;=4,$U328&lt;=6),LOOKUP($A$3,Models!$D$7:$D$9,Models!$H$22:$H$24), IF(AND($U328&gt;=7,$U328&lt;=10),LOOKUP($A$3,Models!$D$7:$D$9,Models!$I$22:$I$24), IF($U328 &gt; 10,LOOKUP($A$3,Models!$D$7:$D$9,Models!$J$22:$J$24), 0))))), 0)</f>
        <v>0</v>
      </c>
      <c r="AB328" s="14">
        <f>IF($T328=Models!$E$26,IF($U328&lt;1,LOOKUP($A$3,Models!$D$7:$D$9,Models!$F$27:$F$29),IF(AND($U328&gt;=1,$U328&lt;=3),LOOKUP($A$3,Models!$D$7:$D$9,Models!$G$27:$G$29),IF(AND($U328&gt;=4,$U328&lt;=6),LOOKUP($A$3,Models!$D$7:$D$9,Models!$H$27:$H$29), IF(AND($U328&gt;=7,$U328&lt;=10),LOOKUP($A$3,Models!$D$7:$D$9,Models!$I$27:$I$29), IF($U328 &gt; 10,LOOKUP($A$3,Models!$D$7:$D$9,Models!$J$27:$J$29), 0))))), 0)</f>
        <v>0</v>
      </c>
      <c r="AC328" s="14">
        <f>IF($T328=Models!$E$31,IF($U328&lt;1,LOOKUP($A$3,Models!$D$7:$D$9,Models!$F$32:$F$34),IF(AND($U328&gt;=1,$U328&lt;=3),LOOKUP($A$3,Models!$D$7:$D$9,Models!$G$32:$G$34),IF(AND($U328&gt;=4,$U328&lt;=6),LOOKUP($A$3,Models!$D$7:$D$9,Models!$H$32:$H$34), IF(AND($U328&gt;=7,$U328&lt;=10),LOOKUP($A$3,Models!$D$7:$D$9,Models!$I$32:$I$34), IF($U328 &gt; 10,LOOKUP($A$3,Models!$D$7:$D$9,Models!$J$32:$J$34), 0))))), 0)</f>
        <v>0</v>
      </c>
      <c r="AD328" s="14">
        <f>IF($T328=Models!$E$39,IF($U328&lt;1,LOOKUP($A$3,Models!$D$7:$D$9,Models!$F$40:$F$42),IF(AND($U328&gt;=1,$U328&lt;=4),LOOKUP($A$3,Models!$D$7:$D$9,Models!$G$40:$G$42),IF(AND($U328&gt;=5,$U328&lt;=7),LOOKUP($A$3,Models!$D$7:$D$9,Models!$H$40:$H$42), IF($U328 &gt; 7,LOOKUP($A$3,Models!$D$7:$D$9,Models!$I$40:$I$42), 0)))), 0)</f>
        <v>0</v>
      </c>
      <c r="AE328" s="14">
        <f>IF($T328=Models!$E$44,IF($U328&lt;1,LOOKUP($A$3,Models!$D$7:$D$9,Models!$F$45:$F$47),IF(AND($U328&gt;=1,$U328&lt;=4),LOOKUP($A$3,Models!$D$7:$D$9,Models!$G$45:$G$47),IF(AND($U328&gt;=5,$U328&lt;=7),LOOKUP($A$3,Models!$D$7:$D$9,Models!$H$45:$H$47), IF($U328 &gt; 7,LOOKUP($A$3,Models!$D$7:$D$9,Models!$I$45:$I$47), 0)))), 0)</f>
        <v>0</v>
      </c>
      <c r="AF328" s="14">
        <f>IF($T328=Models!$E$49,IF($U328&lt;1,LOOKUP($A$3,Models!$D$7:$D$9,Models!$F$50:$F$52),IF(AND($U328&gt;=1,$U328&lt;=4),LOOKUP($A$3,Models!$D$7:$D$9,Models!$G$50:$G$52),IF(AND($U328&gt;=5,$U328&lt;=7),LOOKUP($A$3,Models!$D$7:$D$9,Models!$H$50:$H$52), IF($U328 &gt; 7,LOOKUP($A$3,Models!$D$7:$D$9,Models!$I$50:$I$52), 0)))), 0)</f>
        <v>0</v>
      </c>
      <c r="AG328" s="14">
        <f>IF($T328=Models!$E$54,IF($U328&lt;1,LOOKUP($A$3,Models!$D$7:$D$9,Models!$F$55:$F$57),IF(AND($U328&gt;=1,$U328&lt;=4),LOOKUP($A$3,Models!$D$7:$D$9,Models!$G$55:$G$57),IF(AND($U328&gt;=5,$U328&lt;=7),LOOKUP($A$3,Models!$D$7:$D$9,Models!$H$55:$H$57), IF($U328 &gt; 7,LOOKUP($A$3,Models!$D$7:$D$9,Models!$I$55:$I$57), 0)))), 0)</f>
        <v>0</v>
      </c>
      <c r="AH328" s="14">
        <f>IF($T328=Models!$E$59,IF($U328&lt;1,LOOKUP($A$3,Models!$D$7:$D$9,Models!$F$60:$F$62),IF(AND($U328&gt;=1,$U328&lt;=4),LOOKUP($A$3,Models!$D$7:$D$9,Models!$G$60:$G$62),IF(AND($U328&gt;=5,$U328&lt;=7),LOOKUP($A$3,Models!$D$7:$D$9,Models!$H$60:$H$62), IF($U328 &gt; 7,LOOKUP($A$3,Models!$D$7:$D$9,Models!$I$60:$I$62), 0)))), 0)</f>
        <v>0</v>
      </c>
    </row>
    <row r="329" spans="16:34">
      <c r="P329" s="6" t="e">
        <f ca="1">IF(LOOKUP(Beds!A362, Models!$A$4:$A$105, Models!$B$4:$B$105) = "QUEBEC 2", " ", IF(LOOKUP(Beds!A362, Models!$A$4:$A$105, Models!$B$4:$B$105) = "QUEBEC", " ", IF(Beds!B362 = 0, 0, YEAR(NOW())-IF(VALUE(LEFT(Beds!B362,2))&gt;80,CONCATENATE(19,LEFT(Beds!B362,2)),CONCATENATE(20,LEFT(Beds!B362,2))))))</f>
        <v>#N/A</v>
      </c>
      <c r="S329" s="7" t="str">
        <f>LEFT(Beds!A360,4)</f>
        <v/>
      </c>
      <c r="T329" t="str">
        <f>IF(S329 = "", " ", LOOKUP(S329,Models!$A$4:$A$99,Models!$B$4:$B$99))</f>
        <v xml:space="preserve"> </v>
      </c>
      <c r="U329" t="str">
        <f>Beds!C360</f>
        <v/>
      </c>
      <c r="W329">
        <f t="shared" si="5"/>
        <v>0</v>
      </c>
      <c r="X329" s="14">
        <f>IF($T329=Models!$E$6,IF($U329&lt;1,LOOKUP($A$3,Models!$D$7:$D$9,Models!$F$7:$F$9),IF(AND($U329&gt;=1,$U329&lt;=3),LOOKUP($A$3,Models!$D$7:$D$9,Models!$G$7:$G$9),IF(AND($U329&gt;=4,$U329&lt;=6),LOOKUP($A$3,Models!$D$7:$D$9,Models!$H$7:$H$9), IF(AND($U329&gt;=7,$U329&lt;=10),LOOKUP($A$3,Models!$D$7:$D$9,Models!$I$7:$I$9), IF($U329 &gt; 10,LOOKUP($A$3,Models!$D$7:$D$9,Models!$J$7:$J$9), 0))))), 0)</f>
        <v>0</v>
      </c>
      <c r="Y329" s="14">
        <f>IF($T329=Models!$E$11,IF($U329&lt;1,LOOKUP($A$3,Models!$D$7:$D$9,Models!$F$12:$F$14),IF(AND($U329&gt;=1,$U329&lt;=3),LOOKUP($A$3,Models!$D$7:$D$9,Models!$G$12:$G$14),IF(AND($U329&gt;=4,$U329&lt;=6),LOOKUP($A$3,Models!$D$7:$D$9,Models!$H$12:$H$14), IF(AND($U329&gt;=7,$U329&lt;=10),LOOKUP($A$3,Models!$D$7:$D$9,Models!$I$12:$I$14), IF($U329 &gt; 10,LOOKUP($A$3,Models!$D$7:$D$9,Models!$J$12:$J$14), 0))))), 0)</f>
        <v>0</v>
      </c>
      <c r="Z329" s="14">
        <f>IF($T329=Models!$E$16,IF($U329&lt;1,LOOKUP($A$3,Models!$D$7:$D$9,Models!$F$17:$F$19),IF(AND($U329&gt;=1,$U329&lt;=3),LOOKUP($A$3,Models!$D$7:$D$9,Models!$G$17:$G$19),IF(AND($U329&gt;=4,$U329&lt;=6),LOOKUP($A$3,Models!$D$7:$D$9,Models!$H$17:$H$19), IF(AND($U329&gt;=7,$U329&lt;=10),LOOKUP($A$3,Models!$D$7:$D$9,Models!$I$17:$I$19), IF($U329 &gt; 10,LOOKUP($A$3,Models!$D$7:$D$9,Models!$J$17:$J$19), 0))))), 0)</f>
        <v>0</v>
      </c>
      <c r="AA329" s="14">
        <f>IF($T329=Models!$E$21,IF($U329&lt;1,LOOKUP($A$3,Models!$D$7:$D$9,Models!$F$22:$F$24),IF(AND($U329&gt;=1,$U329&lt;=3),LOOKUP($A$3,Models!$D$7:$D$9,Models!$G$22:$G$24),IF(AND($U329&gt;=4,$U329&lt;=6),LOOKUP($A$3,Models!$D$7:$D$9,Models!$H$22:$H$24), IF(AND($U329&gt;=7,$U329&lt;=10),LOOKUP($A$3,Models!$D$7:$D$9,Models!$I$22:$I$24), IF($U329 &gt; 10,LOOKUP($A$3,Models!$D$7:$D$9,Models!$J$22:$J$24), 0))))), 0)</f>
        <v>0</v>
      </c>
      <c r="AB329" s="14">
        <f>IF($T329=Models!$E$26,IF($U329&lt;1,LOOKUP($A$3,Models!$D$7:$D$9,Models!$F$27:$F$29),IF(AND($U329&gt;=1,$U329&lt;=3),LOOKUP($A$3,Models!$D$7:$D$9,Models!$G$27:$G$29),IF(AND($U329&gt;=4,$U329&lt;=6),LOOKUP($A$3,Models!$D$7:$D$9,Models!$H$27:$H$29), IF(AND($U329&gt;=7,$U329&lt;=10),LOOKUP($A$3,Models!$D$7:$D$9,Models!$I$27:$I$29), IF($U329 &gt; 10,LOOKUP($A$3,Models!$D$7:$D$9,Models!$J$27:$J$29), 0))))), 0)</f>
        <v>0</v>
      </c>
      <c r="AC329" s="14">
        <f>IF($T329=Models!$E$31,IF($U329&lt;1,LOOKUP($A$3,Models!$D$7:$D$9,Models!$F$32:$F$34),IF(AND($U329&gt;=1,$U329&lt;=3),LOOKUP($A$3,Models!$D$7:$D$9,Models!$G$32:$G$34),IF(AND($U329&gt;=4,$U329&lt;=6),LOOKUP($A$3,Models!$D$7:$D$9,Models!$H$32:$H$34), IF(AND($U329&gt;=7,$U329&lt;=10),LOOKUP($A$3,Models!$D$7:$D$9,Models!$I$32:$I$34), IF($U329 &gt; 10,LOOKUP($A$3,Models!$D$7:$D$9,Models!$J$32:$J$34), 0))))), 0)</f>
        <v>0</v>
      </c>
      <c r="AD329" s="14">
        <f>IF($T329=Models!$E$39,IF($U329&lt;1,LOOKUP($A$3,Models!$D$7:$D$9,Models!$F$40:$F$42),IF(AND($U329&gt;=1,$U329&lt;=4),LOOKUP($A$3,Models!$D$7:$D$9,Models!$G$40:$G$42),IF(AND($U329&gt;=5,$U329&lt;=7),LOOKUP($A$3,Models!$D$7:$D$9,Models!$H$40:$H$42), IF($U329 &gt; 7,LOOKUP($A$3,Models!$D$7:$D$9,Models!$I$40:$I$42), 0)))), 0)</f>
        <v>0</v>
      </c>
      <c r="AE329" s="14">
        <f>IF($T329=Models!$E$44,IF($U329&lt;1,LOOKUP($A$3,Models!$D$7:$D$9,Models!$F$45:$F$47),IF(AND($U329&gt;=1,$U329&lt;=4),LOOKUP($A$3,Models!$D$7:$D$9,Models!$G$45:$G$47),IF(AND($U329&gt;=5,$U329&lt;=7),LOOKUP($A$3,Models!$D$7:$D$9,Models!$H$45:$H$47), IF($U329 &gt; 7,LOOKUP($A$3,Models!$D$7:$D$9,Models!$I$45:$I$47), 0)))), 0)</f>
        <v>0</v>
      </c>
      <c r="AF329" s="14">
        <f>IF($T329=Models!$E$49,IF($U329&lt;1,LOOKUP($A$3,Models!$D$7:$D$9,Models!$F$50:$F$52),IF(AND($U329&gt;=1,$U329&lt;=4),LOOKUP($A$3,Models!$D$7:$D$9,Models!$G$50:$G$52),IF(AND($U329&gt;=5,$U329&lt;=7),LOOKUP($A$3,Models!$D$7:$D$9,Models!$H$50:$H$52), IF($U329 &gt; 7,LOOKUP($A$3,Models!$D$7:$D$9,Models!$I$50:$I$52), 0)))), 0)</f>
        <v>0</v>
      </c>
      <c r="AG329" s="14">
        <f>IF($T329=Models!$E$54,IF($U329&lt;1,LOOKUP($A$3,Models!$D$7:$D$9,Models!$F$55:$F$57),IF(AND($U329&gt;=1,$U329&lt;=4),LOOKUP($A$3,Models!$D$7:$D$9,Models!$G$55:$G$57),IF(AND($U329&gt;=5,$U329&lt;=7),LOOKUP($A$3,Models!$D$7:$D$9,Models!$H$55:$H$57), IF($U329 &gt; 7,LOOKUP($A$3,Models!$D$7:$D$9,Models!$I$55:$I$57), 0)))), 0)</f>
        <v>0</v>
      </c>
      <c r="AH329" s="14">
        <f>IF($T329=Models!$E$59,IF($U329&lt;1,LOOKUP($A$3,Models!$D$7:$D$9,Models!$F$60:$F$62),IF(AND($U329&gt;=1,$U329&lt;=4),LOOKUP($A$3,Models!$D$7:$D$9,Models!$G$60:$G$62),IF(AND($U329&gt;=5,$U329&lt;=7),LOOKUP($A$3,Models!$D$7:$D$9,Models!$H$60:$H$62), IF($U329 &gt; 7,LOOKUP($A$3,Models!$D$7:$D$9,Models!$I$60:$I$62), 0)))), 0)</f>
        <v>0</v>
      </c>
    </row>
    <row r="330" spans="16:34">
      <c r="P330" s="6" t="e">
        <f ca="1">IF(LOOKUP(Beds!A363, Models!$A$4:$A$105, Models!$B$4:$B$105) = "QUEBEC 2", " ", IF(LOOKUP(Beds!A363, Models!$A$4:$A$105, Models!$B$4:$B$105) = "QUEBEC", " ", IF(Beds!B363 = 0, 0, YEAR(NOW())-IF(VALUE(LEFT(Beds!B363,2))&gt;80,CONCATENATE(19,LEFT(Beds!B363,2)),CONCATENATE(20,LEFT(Beds!B363,2))))))</f>
        <v>#N/A</v>
      </c>
      <c r="S330" s="7" t="str">
        <f>LEFT(Beds!A361,4)</f>
        <v/>
      </c>
      <c r="T330" t="str">
        <f>IF(S330 = "", " ", LOOKUP(S330,Models!$A$4:$A$99,Models!$B$4:$B$99))</f>
        <v xml:space="preserve"> </v>
      </c>
      <c r="U330" t="str">
        <f>Beds!C361</f>
        <v/>
      </c>
      <c r="W330">
        <f t="shared" si="5"/>
        <v>0</v>
      </c>
      <c r="X330" s="14">
        <f>IF($T330=Models!$E$6,IF($U330&lt;1,LOOKUP($A$3,Models!$D$7:$D$9,Models!$F$7:$F$9),IF(AND($U330&gt;=1,$U330&lt;=3),LOOKUP($A$3,Models!$D$7:$D$9,Models!$G$7:$G$9),IF(AND($U330&gt;=4,$U330&lt;=6),LOOKUP($A$3,Models!$D$7:$D$9,Models!$H$7:$H$9), IF(AND($U330&gt;=7,$U330&lt;=10),LOOKUP($A$3,Models!$D$7:$D$9,Models!$I$7:$I$9), IF($U330 &gt; 10,LOOKUP($A$3,Models!$D$7:$D$9,Models!$J$7:$J$9), 0))))), 0)</f>
        <v>0</v>
      </c>
      <c r="Y330" s="14">
        <f>IF($T330=Models!$E$11,IF($U330&lt;1,LOOKUP($A$3,Models!$D$7:$D$9,Models!$F$12:$F$14),IF(AND($U330&gt;=1,$U330&lt;=3),LOOKUP($A$3,Models!$D$7:$D$9,Models!$G$12:$G$14),IF(AND($U330&gt;=4,$U330&lt;=6),LOOKUP($A$3,Models!$D$7:$D$9,Models!$H$12:$H$14), IF(AND($U330&gt;=7,$U330&lt;=10),LOOKUP($A$3,Models!$D$7:$D$9,Models!$I$12:$I$14), IF($U330 &gt; 10,LOOKUP($A$3,Models!$D$7:$D$9,Models!$J$12:$J$14), 0))))), 0)</f>
        <v>0</v>
      </c>
      <c r="Z330" s="14">
        <f>IF($T330=Models!$E$16,IF($U330&lt;1,LOOKUP($A$3,Models!$D$7:$D$9,Models!$F$17:$F$19),IF(AND($U330&gt;=1,$U330&lt;=3),LOOKUP($A$3,Models!$D$7:$D$9,Models!$G$17:$G$19),IF(AND($U330&gt;=4,$U330&lt;=6),LOOKUP($A$3,Models!$D$7:$D$9,Models!$H$17:$H$19), IF(AND($U330&gt;=7,$U330&lt;=10),LOOKUP($A$3,Models!$D$7:$D$9,Models!$I$17:$I$19), IF($U330 &gt; 10,LOOKUP($A$3,Models!$D$7:$D$9,Models!$J$17:$J$19), 0))))), 0)</f>
        <v>0</v>
      </c>
      <c r="AA330" s="14">
        <f>IF($T330=Models!$E$21,IF($U330&lt;1,LOOKUP($A$3,Models!$D$7:$D$9,Models!$F$22:$F$24),IF(AND($U330&gt;=1,$U330&lt;=3),LOOKUP($A$3,Models!$D$7:$D$9,Models!$G$22:$G$24),IF(AND($U330&gt;=4,$U330&lt;=6),LOOKUP($A$3,Models!$D$7:$D$9,Models!$H$22:$H$24), IF(AND($U330&gt;=7,$U330&lt;=10),LOOKUP($A$3,Models!$D$7:$D$9,Models!$I$22:$I$24), IF($U330 &gt; 10,LOOKUP($A$3,Models!$D$7:$D$9,Models!$J$22:$J$24), 0))))), 0)</f>
        <v>0</v>
      </c>
      <c r="AB330" s="14">
        <f>IF($T330=Models!$E$26,IF($U330&lt;1,LOOKUP($A$3,Models!$D$7:$D$9,Models!$F$27:$F$29),IF(AND($U330&gt;=1,$U330&lt;=3),LOOKUP($A$3,Models!$D$7:$D$9,Models!$G$27:$G$29),IF(AND($U330&gt;=4,$U330&lt;=6),LOOKUP($A$3,Models!$D$7:$D$9,Models!$H$27:$H$29), IF(AND($U330&gt;=7,$U330&lt;=10),LOOKUP($A$3,Models!$D$7:$D$9,Models!$I$27:$I$29), IF($U330 &gt; 10,LOOKUP($A$3,Models!$D$7:$D$9,Models!$J$27:$J$29), 0))))), 0)</f>
        <v>0</v>
      </c>
      <c r="AC330" s="14">
        <f>IF($T330=Models!$E$31,IF($U330&lt;1,LOOKUP($A$3,Models!$D$7:$D$9,Models!$F$32:$F$34),IF(AND($U330&gt;=1,$U330&lt;=3),LOOKUP($A$3,Models!$D$7:$D$9,Models!$G$32:$G$34),IF(AND($U330&gt;=4,$U330&lt;=6),LOOKUP($A$3,Models!$D$7:$D$9,Models!$H$32:$H$34), IF(AND($U330&gt;=7,$U330&lt;=10),LOOKUP($A$3,Models!$D$7:$D$9,Models!$I$32:$I$34), IF($U330 &gt; 10,LOOKUP($A$3,Models!$D$7:$D$9,Models!$J$32:$J$34), 0))))), 0)</f>
        <v>0</v>
      </c>
      <c r="AD330" s="14">
        <f>IF($T330=Models!$E$39,IF($U330&lt;1,LOOKUP($A$3,Models!$D$7:$D$9,Models!$F$40:$F$42),IF(AND($U330&gt;=1,$U330&lt;=4),LOOKUP($A$3,Models!$D$7:$D$9,Models!$G$40:$G$42),IF(AND($U330&gt;=5,$U330&lt;=7),LOOKUP($A$3,Models!$D$7:$D$9,Models!$H$40:$H$42), IF($U330 &gt; 7,LOOKUP($A$3,Models!$D$7:$D$9,Models!$I$40:$I$42), 0)))), 0)</f>
        <v>0</v>
      </c>
      <c r="AE330" s="14">
        <f>IF($T330=Models!$E$44,IF($U330&lt;1,LOOKUP($A$3,Models!$D$7:$D$9,Models!$F$45:$F$47),IF(AND($U330&gt;=1,$U330&lt;=4),LOOKUP($A$3,Models!$D$7:$D$9,Models!$G$45:$G$47),IF(AND($U330&gt;=5,$U330&lt;=7),LOOKUP($A$3,Models!$D$7:$D$9,Models!$H$45:$H$47), IF($U330 &gt; 7,LOOKUP($A$3,Models!$D$7:$D$9,Models!$I$45:$I$47), 0)))), 0)</f>
        <v>0</v>
      </c>
      <c r="AF330" s="14">
        <f>IF($T330=Models!$E$49,IF($U330&lt;1,LOOKUP($A$3,Models!$D$7:$D$9,Models!$F$50:$F$52),IF(AND($U330&gt;=1,$U330&lt;=4),LOOKUP($A$3,Models!$D$7:$D$9,Models!$G$50:$G$52),IF(AND($U330&gt;=5,$U330&lt;=7),LOOKUP($A$3,Models!$D$7:$D$9,Models!$H$50:$H$52), IF($U330 &gt; 7,LOOKUP($A$3,Models!$D$7:$D$9,Models!$I$50:$I$52), 0)))), 0)</f>
        <v>0</v>
      </c>
      <c r="AG330" s="14">
        <f>IF($T330=Models!$E$54,IF($U330&lt;1,LOOKUP($A$3,Models!$D$7:$D$9,Models!$F$55:$F$57),IF(AND($U330&gt;=1,$U330&lt;=4),LOOKUP($A$3,Models!$D$7:$D$9,Models!$G$55:$G$57),IF(AND($U330&gt;=5,$U330&lt;=7),LOOKUP($A$3,Models!$D$7:$D$9,Models!$H$55:$H$57), IF($U330 &gt; 7,LOOKUP($A$3,Models!$D$7:$D$9,Models!$I$55:$I$57), 0)))), 0)</f>
        <v>0</v>
      </c>
      <c r="AH330" s="14">
        <f>IF($T330=Models!$E$59,IF($U330&lt;1,LOOKUP($A$3,Models!$D$7:$D$9,Models!$F$60:$F$62),IF(AND($U330&gt;=1,$U330&lt;=4),LOOKUP($A$3,Models!$D$7:$D$9,Models!$G$60:$G$62),IF(AND($U330&gt;=5,$U330&lt;=7),LOOKUP($A$3,Models!$D$7:$D$9,Models!$H$60:$H$62), IF($U330 &gt; 7,LOOKUP($A$3,Models!$D$7:$D$9,Models!$I$60:$I$62), 0)))), 0)</f>
        <v>0</v>
      </c>
    </row>
    <row r="331" spans="16:34">
      <c r="P331" s="6" t="e">
        <f ca="1">IF(LOOKUP(Beds!A364, Models!$A$4:$A$105, Models!$B$4:$B$105) = "QUEBEC 2", " ", IF(LOOKUP(Beds!A364, Models!$A$4:$A$105, Models!$B$4:$B$105) = "QUEBEC", " ", IF(Beds!B364 = 0, 0, YEAR(NOW())-IF(VALUE(LEFT(Beds!B364,2))&gt;80,CONCATENATE(19,LEFT(Beds!B364,2)),CONCATENATE(20,LEFT(Beds!B364,2))))))</f>
        <v>#N/A</v>
      </c>
      <c r="S331" s="7" t="str">
        <f>LEFT(Beds!A362,4)</f>
        <v/>
      </c>
      <c r="T331" t="str">
        <f>IF(S331 = "", " ", LOOKUP(S331,Models!$A$4:$A$99,Models!$B$4:$B$99))</f>
        <v xml:space="preserve"> </v>
      </c>
      <c r="U331" t="str">
        <f>Beds!C362</f>
        <v/>
      </c>
      <c r="W331">
        <f t="shared" si="5"/>
        <v>0</v>
      </c>
      <c r="X331" s="14">
        <f>IF($T331=Models!$E$6,IF($U331&lt;1,LOOKUP($A$3,Models!$D$7:$D$9,Models!$F$7:$F$9),IF(AND($U331&gt;=1,$U331&lt;=3),LOOKUP($A$3,Models!$D$7:$D$9,Models!$G$7:$G$9),IF(AND($U331&gt;=4,$U331&lt;=6),LOOKUP($A$3,Models!$D$7:$D$9,Models!$H$7:$H$9), IF(AND($U331&gt;=7,$U331&lt;=10),LOOKUP($A$3,Models!$D$7:$D$9,Models!$I$7:$I$9), IF($U331 &gt; 10,LOOKUP($A$3,Models!$D$7:$D$9,Models!$J$7:$J$9), 0))))), 0)</f>
        <v>0</v>
      </c>
      <c r="Y331" s="14">
        <f>IF($T331=Models!$E$11,IF($U331&lt;1,LOOKUP($A$3,Models!$D$7:$D$9,Models!$F$12:$F$14),IF(AND($U331&gt;=1,$U331&lt;=3),LOOKUP($A$3,Models!$D$7:$D$9,Models!$G$12:$G$14),IF(AND($U331&gt;=4,$U331&lt;=6),LOOKUP($A$3,Models!$D$7:$D$9,Models!$H$12:$H$14), IF(AND($U331&gt;=7,$U331&lt;=10),LOOKUP($A$3,Models!$D$7:$D$9,Models!$I$12:$I$14), IF($U331 &gt; 10,LOOKUP($A$3,Models!$D$7:$D$9,Models!$J$12:$J$14), 0))))), 0)</f>
        <v>0</v>
      </c>
      <c r="Z331" s="14">
        <f>IF($T331=Models!$E$16,IF($U331&lt;1,LOOKUP($A$3,Models!$D$7:$D$9,Models!$F$17:$F$19),IF(AND($U331&gt;=1,$U331&lt;=3),LOOKUP($A$3,Models!$D$7:$D$9,Models!$G$17:$G$19),IF(AND($U331&gt;=4,$U331&lt;=6),LOOKUP($A$3,Models!$D$7:$D$9,Models!$H$17:$H$19), IF(AND($U331&gt;=7,$U331&lt;=10),LOOKUP($A$3,Models!$D$7:$D$9,Models!$I$17:$I$19), IF($U331 &gt; 10,LOOKUP($A$3,Models!$D$7:$D$9,Models!$J$17:$J$19), 0))))), 0)</f>
        <v>0</v>
      </c>
      <c r="AA331" s="14">
        <f>IF($T331=Models!$E$21,IF($U331&lt;1,LOOKUP($A$3,Models!$D$7:$D$9,Models!$F$22:$F$24),IF(AND($U331&gt;=1,$U331&lt;=3),LOOKUP($A$3,Models!$D$7:$D$9,Models!$G$22:$G$24),IF(AND($U331&gt;=4,$U331&lt;=6),LOOKUP($A$3,Models!$D$7:$D$9,Models!$H$22:$H$24), IF(AND($U331&gt;=7,$U331&lt;=10),LOOKUP($A$3,Models!$D$7:$D$9,Models!$I$22:$I$24), IF($U331 &gt; 10,LOOKUP($A$3,Models!$D$7:$D$9,Models!$J$22:$J$24), 0))))), 0)</f>
        <v>0</v>
      </c>
      <c r="AB331" s="14">
        <f>IF($T331=Models!$E$26,IF($U331&lt;1,LOOKUP($A$3,Models!$D$7:$D$9,Models!$F$27:$F$29),IF(AND($U331&gt;=1,$U331&lt;=3),LOOKUP($A$3,Models!$D$7:$D$9,Models!$G$27:$G$29),IF(AND($U331&gt;=4,$U331&lt;=6),LOOKUP($A$3,Models!$D$7:$D$9,Models!$H$27:$H$29), IF(AND($U331&gt;=7,$U331&lt;=10),LOOKUP($A$3,Models!$D$7:$D$9,Models!$I$27:$I$29), IF($U331 &gt; 10,LOOKUP($A$3,Models!$D$7:$D$9,Models!$J$27:$J$29), 0))))), 0)</f>
        <v>0</v>
      </c>
      <c r="AC331" s="14">
        <f>IF($T331=Models!$E$31,IF($U331&lt;1,LOOKUP($A$3,Models!$D$7:$D$9,Models!$F$32:$F$34),IF(AND($U331&gt;=1,$U331&lt;=3),LOOKUP($A$3,Models!$D$7:$D$9,Models!$G$32:$G$34),IF(AND($U331&gt;=4,$U331&lt;=6),LOOKUP($A$3,Models!$D$7:$D$9,Models!$H$32:$H$34), IF(AND($U331&gt;=7,$U331&lt;=10),LOOKUP($A$3,Models!$D$7:$D$9,Models!$I$32:$I$34), IF($U331 &gt; 10,LOOKUP($A$3,Models!$D$7:$D$9,Models!$J$32:$J$34), 0))))), 0)</f>
        <v>0</v>
      </c>
      <c r="AD331" s="14">
        <f>IF($T331=Models!$E$39,IF($U331&lt;1,LOOKUP($A$3,Models!$D$7:$D$9,Models!$F$40:$F$42),IF(AND($U331&gt;=1,$U331&lt;=4),LOOKUP($A$3,Models!$D$7:$D$9,Models!$G$40:$G$42),IF(AND($U331&gt;=5,$U331&lt;=7),LOOKUP($A$3,Models!$D$7:$D$9,Models!$H$40:$H$42), IF($U331 &gt; 7,LOOKUP($A$3,Models!$D$7:$D$9,Models!$I$40:$I$42), 0)))), 0)</f>
        <v>0</v>
      </c>
      <c r="AE331" s="14">
        <f>IF($T331=Models!$E$44,IF($U331&lt;1,LOOKUP($A$3,Models!$D$7:$D$9,Models!$F$45:$F$47),IF(AND($U331&gt;=1,$U331&lt;=4),LOOKUP($A$3,Models!$D$7:$D$9,Models!$G$45:$G$47),IF(AND($U331&gt;=5,$U331&lt;=7),LOOKUP($A$3,Models!$D$7:$D$9,Models!$H$45:$H$47), IF($U331 &gt; 7,LOOKUP($A$3,Models!$D$7:$D$9,Models!$I$45:$I$47), 0)))), 0)</f>
        <v>0</v>
      </c>
      <c r="AF331" s="14">
        <f>IF($T331=Models!$E$49,IF($U331&lt;1,LOOKUP($A$3,Models!$D$7:$D$9,Models!$F$50:$F$52),IF(AND($U331&gt;=1,$U331&lt;=4),LOOKUP($A$3,Models!$D$7:$D$9,Models!$G$50:$G$52),IF(AND($U331&gt;=5,$U331&lt;=7),LOOKUP($A$3,Models!$D$7:$D$9,Models!$H$50:$H$52), IF($U331 &gt; 7,LOOKUP($A$3,Models!$D$7:$D$9,Models!$I$50:$I$52), 0)))), 0)</f>
        <v>0</v>
      </c>
      <c r="AG331" s="14">
        <f>IF($T331=Models!$E$54,IF($U331&lt;1,LOOKUP($A$3,Models!$D$7:$D$9,Models!$F$55:$F$57),IF(AND($U331&gt;=1,$U331&lt;=4),LOOKUP($A$3,Models!$D$7:$D$9,Models!$G$55:$G$57),IF(AND($U331&gt;=5,$U331&lt;=7),LOOKUP($A$3,Models!$D$7:$D$9,Models!$H$55:$H$57), IF($U331 &gt; 7,LOOKUP($A$3,Models!$D$7:$D$9,Models!$I$55:$I$57), 0)))), 0)</f>
        <v>0</v>
      </c>
      <c r="AH331" s="14">
        <f>IF($T331=Models!$E$59,IF($U331&lt;1,LOOKUP($A$3,Models!$D$7:$D$9,Models!$F$60:$F$62),IF(AND($U331&gt;=1,$U331&lt;=4),LOOKUP($A$3,Models!$D$7:$D$9,Models!$G$60:$G$62),IF(AND($U331&gt;=5,$U331&lt;=7),LOOKUP($A$3,Models!$D$7:$D$9,Models!$H$60:$H$62), IF($U331 &gt; 7,LOOKUP($A$3,Models!$D$7:$D$9,Models!$I$60:$I$62), 0)))), 0)</f>
        <v>0</v>
      </c>
    </row>
    <row r="332" spans="16:34">
      <c r="P332" s="6" t="e">
        <f ca="1">IF(LOOKUP(Beds!A365, Models!$A$4:$A$105, Models!$B$4:$B$105) = "QUEBEC 2", " ", IF(LOOKUP(Beds!A365, Models!$A$4:$A$105, Models!$B$4:$B$105) = "QUEBEC", " ", IF(Beds!B365 = 0, 0, YEAR(NOW())-IF(VALUE(LEFT(Beds!B365,2))&gt;80,CONCATENATE(19,LEFT(Beds!B365,2)),CONCATENATE(20,LEFT(Beds!B365,2))))))</f>
        <v>#N/A</v>
      </c>
      <c r="S332" s="7" t="str">
        <f>LEFT(Beds!A363,4)</f>
        <v/>
      </c>
      <c r="T332" t="str">
        <f>IF(S332 = "", " ", LOOKUP(S332,Models!$A$4:$A$99,Models!$B$4:$B$99))</f>
        <v xml:space="preserve"> </v>
      </c>
      <c r="U332" t="str">
        <f>Beds!C363</f>
        <v/>
      </c>
      <c r="W332">
        <f t="shared" si="5"/>
        <v>0</v>
      </c>
      <c r="X332" s="14">
        <f>IF($T332=Models!$E$6,IF($U332&lt;1,LOOKUP($A$3,Models!$D$7:$D$9,Models!$F$7:$F$9),IF(AND($U332&gt;=1,$U332&lt;=3),LOOKUP($A$3,Models!$D$7:$D$9,Models!$G$7:$G$9),IF(AND($U332&gt;=4,$U332&lt;=6),LOOKUP($A$3,Models!$D$7:$D$9,Models!$H$7:$H$9), IF(AND($U332&gt;=7,$U332&lt;=10),LOOKUP($A$3,Models!$D$7:$D$9,Models!$I$7:$I$9), IF($U332 &gt; 10,LOOKUP($A$3,Models!$D$7:$D$9,Models!$J$7:$J$9), 0))))), 0)</f>
        <v>0</v>
      </c>
      <c r="Y332" s="14">
        <f>IF($T332=Models!$E$11,IF($U332&lt;1,LOOKUP($A$3,Models!$D$7:$D$9,Models!$F$12:$F$14),IF(AND($U332&gt;=1,$U332&lt;=3),LOOKUP($A$3,Models!$D$7:$D$9,Models!$G$12:$G$14),IF(AND($U332&gt;=4,$U332&lt;=6),LOOKUP($A$3,Models!$D$7:$D$9,Models!$H$12:$H$14), IF(AND($U332&gt;=7,$U332&lt;=10),LOOKUP($A$3,Models!$D$7:$D$9,Models!$I$12:$I$14), IF($U332 &gt; 10,LOOKUP($A$3,Models!$D$7:$D$9,Models!$J$12:$J$14), 0))))), 0)</f>
        <v>0</v>
      </c>
      <c r="Z332" s="14">
        <f>IF($T332=Models!$E$16,IF($U332&lt;1,LOOKUP($A$3,Models!$D$7:$D$9,Models!$F$17:$F$19),IF(AND($U332&gt;=1,$U332&lt;=3),LOOKUP($A$3,Models!$D$7:$D$9,Models!$G$17:$G$19),IF(AND($U332&gt;=4,$U332&lt;=6),LOOKUP($A$3,Models!$D$7:$D$9,Models!$H$17:$H$19), IF(AND($U332&gt;=7,$U332&lt;=10),LOOKUP($A$3,Models!$D$7:$D$9,Models!$I$17:$I$19), IF($U332 &gt; 10,LOOKUP($A$3,Models!$D$7:$D$9,Models!$J$17:$J$19), 0))))), 0)</f>
        <v>0</v>
      </c>
      <c r="AA332" s="14">
        <f>IF($T332=Models!$E$21,IF($U332&lt;1,LOOKUP($A$3,Models!$D$7:$D$9,Models!$F$22:$F$24),IF(AND($U332&gt;=1,$U332&lt;=3),LOOKUP($A$3,Models!$D$7:$D$9,Models!$G$22:$G$24),IF(AND($U332&gt;=4,$U332&lt;=6),LOOKUP($A$3,Models!$D$7:$D$9,Models!$H$22:$H$24), IF(AND($U332&gt;=7,$U332&lt;=10),LOOKUP($A$3,Models!$D$7:$D$9,Models!$I$22:$I$24), IF($U332 &gt; 10,LOOKUP($A$3,Models!$D$7:$D$9,Models!$J$22:$J$24), 0))))), 0)</f>
        <v>0</v>
      </c>
      <c r="AB332" s="14">
        <f>IF($T332=Models!$E$26,IF($U332&lt;1,LOOKUP($A$3,Models!$D$7:$D$9,Models!$F$27:$F$29),IF(AND($U332&gt;=1,$U332&lt;=3),LOOKUP($A$3,Models!$D$7:$D$9,Models!$G$27:$G$29),IF(AND($U332&gt;=4,$U332&lt;=6),LOOKUP($A$3,Models!$D$7:$D$9,Models!$H$27:$H$29), IF(AND($U332&gt;=7,$U332&lt;=10),LOOKUP($A$3,Models!$D$7:$D$9,Models!$I$27:$I$29), IF($U332 &gt; 10,LOOKUP($A$3,Models!$D$7:$D$9,Models!$J$27:$J$29), 0))))), 0)</f>
        <v>0</v>
      </c>
      <c r="AC332" s="14">
        <f>IF($T332=Models!$E$31,IF($U332&lt;1,LOOKUP($A$3,Models!$D$7:$D$9,Models!$F$32:$F$34),IF(AND($U332&gt;=1,$U332&lt;=3),LOOKUP($A$3,Models!$D$7:$D$9,Models!$G$32:$G$34),IF(AND($U332&gt;=4,$U332&lt;=6),LOOKUP($A$3,Models!$D$7:$D$9,Models!$H$32:$H$34), IF(AND($U332&gt;=7,$U332&lt;=10),LOOKUP($A$3,Models!$D$7:$D$9,Models!$I$32:$I$34), IF($U332 &gt; 10,LOOKUP($A$3,Models!$D$7:$D$9,Models!$J$32:$J$34), 0))))), 0)</f>
        <v>0</v>
      </c>
      <c r="AD332" s="14">
        <f>IF($T332=Models!$E$39,IF($U332&lt;1,LOOKUP($A$3,Models!$D$7:$D$9,Models!$F$40:$F$42),IF(AND($U332&gt;=1,$U332&lt;=4),LOOKUP($A$3,Models!$D$7:$D$9,Models!$G$40:$G$42),IF(AND($U332&gt;=5,$U332&lt;=7),LOOKUP($A$3,Models!$D$7:$D$9,Models!$H$40:$H$42), IF($U332 &gt; 7,LOOKUP($A$3,Models!$D$7:$D$9,Models!$I$40:$I$42), 0)))), 0)</f>
        <v>0</v>
      </c>
      <c r="AE332" s="14">
        <f>IF($T332=Models!$E$44,IF($U332&lt;1,LOOKUP($A$3,Models!$D$7:$D$9,Models!$F$45:$F$47),IF(AND($U332&gt;=1,$U332&lt;=4),LOOKUP($A$3,Models!$D$7:$D$9,Models!$G$45:$G$47),IF(AND($U332&gt;=5,$U332&lt;=7),LOOKUP($A$3,Models!$D$7:$D$9,Models!$H$45:$H$47), IF($U332 &gt; 7,LOOKUP($A$3,Models!$D$7:$D$9,Models!$I$45:$I$47), 0)))), 0)</f>
        <v>0</v>
      </c>
      <c r="AF332" s="14">
        <f>IF($T332=Models!$E$49,IF($U332&lt;1,LOOKUP($A$3,Models!$D$7:$D$9,Models!$F$50:$F$52),IF(AND($U332&gt;=1,$U332&lt;=4),LOOKUP($A$3,Models!$D$7:$D$9,Models!$G$50:$G$52),IF(AND($U332&gt;=5,$U332&lt;=7),LOOKUP($A$3,Models!$D$7:$D$9,Models!$H$50:$H$52), IF($U332 &gt; 7,LOOKUP($A$3,Models!$D$7:$D$9,Models!$I$50:$I$52), 0)))), 0)</f>
        <v>0</v>
      </c>
      <c r="AG332" s="14">
        <f>IF($T332=Models!$E$54,IF($U332&lt;1,LOOKUP($A$3,Models!$D$7:$D$9,Models!$F$55:$F$57),IF(AND($U332&gt;=1,$U332&lt;=4),LOOKUP($A$3,Models!$D$7:$D$9,Models!$G$55:$G$57),IF(AND($U332&gt;=5,$U332&lt;=7),LOOKUP($A$3,Models!$D$7:$D$9,Models!$H$55:$H$57), IF($U332 &gt; 7,LOOKUP($A$3,Models!$D$7:$D$9,Models!$I$55:$I$57), 0)))), 0)</f>
        <v>0</v>
      </c>
      <c r="AH332" s="14">
        <f>IF($T332=Models!$E$59,IF($U332&lt;1,LOOKUP($A$3,Models!$D$7:$D$9,Models!$F$60:$F$62),IF(AND($U332&gt;=1,$U332&lt;=4),LOOKUP($A$3,Models!$D$7:$D$9,Models!$G$60:$G$62),IF(AND($U332&gt;=5,$U332&lt;=7),LOOKUP($A$3,Models!$D$7:$D$9,Models!$H$60:$H$62), IF($U332 &gt; 7,LOOKUP($A$3,Models!$D$7:$D$9,Models!$I$60:$I$62), 0)))), 0)</f>
        <v>0</v>
      </c>
    </row>
    <row r="333" spans="16:34">
      <c r="P333" s="6" t="e">
        <f ca="1">IF(LOOKUP(Beds!A366, Models!$A$4:$A$105, Models!$B$4:$B$105) = "QUEBEC 2", " ", IF(LOOKUP(Beds!A366, Models!$A$4:$A$105, Models!$B$4:$B$105) = "QUEBEC", " ", IF(Beds!B366 = 0, 0, YEAR(NOW())-IF(VALUE(LEFT(Beds!B366,2))&gt;80,CONCATENATE(19,LEFT(Beds!B366,2)),CONCATENATE(20,LEFT(Beds!B366,2))))))</f>
        <v>#N/A</v>
      </c>
      <c r="S333" s="7" t="str">
        <f>LEFT(Beds!A364,4)</f>
        <v/>
      </c>
      <c r="T333" t="str">
        <f>IF(S333 = "", " ", LOOKUP(S333,Models!$A$4:$A$99,Models!$B$4:$B$99))</f>
        <v xml:space="preserve"> </v>
      </c>
      <c r="U333" t="str">
        <f>Beds!C364</f>
        <v/>
      </c>
      <c r="W333">
        <f t="shared" si="5"/>
        <v>0</v>
      </c>
      <c r="X333" s="14">
        <f>IF($T333=Models!$E$6,IF($U333&lt;1,LOOKUP($A$3,Models!$D$7:$D$9,Models!$F$7:$F$9),IF(AND($U333&gt;=1,$U333&lt;=3),LOOKUP($A$3,Models!$D$7:$D$9,Models!$G$7:$G$9),IF(AND($U333&gt;=4,$U333&lt;=6),LOOKUP($A$3,Models!$D$7:$D$9,Models!$H$7:$H$9), IF(AND($U333&gt;=7,$U333&lt;=10),LOOKUP($A$3,Models!$D$7:$D$9,Models!$I$7:$I$9), IF($U333 &gt; 10,LOOKUP($A$3,Models!$D$7:$D$9,Models!$J$7:$J$9), 0))))), 0)</f>
        <v>0</v>
      </c>
      <c r="Y333" s="14">
        <f>IF($T333=Models!$E$11,IF($U333&lt;1,LOOKUP($A$3,Models!$D$7:$D$9,Models!$F$12:$F$14),IF(AND($U333&gt;=1,$U333&lt;=3),LOOKUP($A$3,Models!$D$7:$D$9,Models!$G$12:$G$14),IF(AND($U333&gt;=4,$U333&lt;=6),LOOKUP($A$3,Models!$D$7:$D$9,Models!$H$12:$H$14), IF(AND($U333&gt;=7,$U333&lt;=10),LOOKUP($A$3,Models!$D$7:$D$9,Models!$I$12:$I$14), IF($U333 &gt; 10,LOOKUP($A$3,Models!$D$7:$D$9,Models!$J$12:$J$14), 0))))), 0)</f>
        <v>0</v>
      </c>
      <c r="Z333" s="14">
        <f>IF($T333=Models!$E$16,IF($U333&lt;1,LOOKUP($A$3,Models!$D$7:$D$9,Models!$F$17:$F$19),IF(AND($U333&gt;=1,$U333&lt;=3),LOOKUP($A$3,Models!$D$7:$D$9,Models!$G$17:$G$19),IF(AND($U333&gt;=4,$U333&lt;=6),LOOKUP($A$3,Models!$D$7:$D$9,Models!$H$17:$H$19), IF(AND($U333&gt;=7,$U333&lt;=10),LOOKUP($A$3,Models!$D$7:$D$9,Models!$I$17:$I$19), IF($U333 &gt; 10,LOOKUP($A$3,Models!$D$7:$D$9,Models!$J$17:$J$19), 0))))), 0)</f>
        <v>0</v>
      </c>
      <c r="AA333" s="14">
        <f>IF($T333=Models!$E$21,IF($U333&lt;1,LOOKUP($A$3,Models!$D$7:$D$9,Models!$F$22:$F$24),IF(AND($U333&gt;=1,$U333&lt;=3),LOOKUP($A$3,Models!$D$7:$D$9,Models!$G$22:$G$24),IF(AND($U333&gt;=4,$U333&lt;=6),LOOKUP($A$3,Models!$D$7:$D$9,Models!$H$22:$H$24), IF(AND($U333&gt;=7,$U333&lt;=10),LOOKUP($A$3,Models!$D$7:$D$9,Models!$I$22:$I$24), IF($U333 &gt; 10,LOOKUP($A$3,Models!$D$7:$D$9,Models!$J$22:$J$24), 0))))), 0)</f>
        <v>0</v>
      </c>
      <c r="AB333" s="14">
        <f>IF($T333=Models!$E$26,IF($U333&lt;1,LOOKUP($A$3,Models!$D$7:$D$9,Models!$F$27:$F$29),IF(AND($U333&gt;=1,$U333&lt;=3),LOOKUP($A$3,Models!$D$7:$D$9,Models!$G$27:$G$29),IF(AND($U333&gt;=4,$U333&lt;=6),LOOKUP($A$3,Models!$D$7:$D$9,Models!$H$27:$H$29), IF(AND($U333&gt;=7,$U333&lt;=10),LOOKUP($A$3,Models!$D$7:$D$9,Models!$I$27:$I$29), IF($U333 &gt; 10,LOOKUP($A$3,Models!$D$7:$D$9,Models!$J$27:$J$29), 0))))), 0)</f>
        <v>0</v>
      </c>
      <c r="AC333" s="14">
        <f>IF($T333=Models!$E$31,IF($U333&lt;1,LOOKUP($A$3,Models!$D$7:$D$9,Models!$F$32:$F$34),IF(AND($U333&gt;=1,$U333&lt;=3),LOOKUP($A$3,Models!$D$7:$D$9,Models!$G$32:$G$34),IF(AND($U333&gt;=4,$U333&lt;=6),LOOKUP($A$3,Models!$D$7:$D$9,Models!$H$32:$H$34), IF(AND($U333&gt;=7,$U333&lt;=10),LOOKUP($A$3,Models!$D$7:$D$9,Models!$I$32:$I$34), IF($U333 &gt; 10,LOOKUP($A$3,Models!$D$7:$D$9,Models!$J$32:$J$34), 0))))), 0)</f>
        <v>0</v>
      </c>
      <c r="AD333" s="14">
        <f>IF($T333=Models!$E$39,IF($U333&lt;1,LOOKUP($A$3,Models!$D$7:$D$9,Models!$F$40:$F$42),IF(AND($U333&gt;=1,$U333&lt;=4),LOOKUP($A$3,Models!$D$7:$D$9,Models!$G$40:$G$42),IF(AND($U333&gt;=5,$U333&lt;=7),LOOKUP($A$3,Models!$D$7:$D$9,Models!$H$40:$H$42), IF($U333 &gt; 7,LOOKUP($A$3,Models!$D$7:$D$9,Models!$I$40:$I$42), 0)))), 0)</f>
        <v>0</v>
      </c>
      <c r="AE333" s="14">
        <f>IF($T333=Models!$E$44,IF($U333&lt;1,LOOKUP($A$3,Models!$D$7:$D$9,Models!$F$45:$F$47),IF(AND($U333&gt;=1,$U333&lt;=4),LOOKUP($A$3,Models!$D$7:$D$9,Models!$G$45:$G$47),IF(AND($U333&gt;=5,$U333&lt;=7),LOOKUP($A$3,Models!$D$7:$D$9,Models!$H$45:$H$47), IF($U333 &gt; 7,LOOKUP($A$3,Models!$D$7:$D$9,Models!$I$45:$I$47), 0)))), 0)</f>
        <v>0</v>
      </c>
      <c r="AF333" s="14">
        <f>IF($T333=Models!$E$49,IF($U333&lt;1,LOOKUP($A$3,Models!$D$7:$D$9,Models!$F$50:$F$52),IF(AND($U333&gt;=1,$U333&lt;=4),LOOKUP($A$3,Models!$D$7:$D$9,Models!$G$50:$G$52),IF(AND($U333&gt;=5,$U333&lt;=7),LOOKUP($A$3,Models!$D$7:$D$9,Models!$H$50:$H$52), IF($U333 &gt; 7,LOOKUP($A$3,Models!$D$7:$D$9,Models!$I$50:$I$52), 0)))), 0)</f>
        <v>0</v>
      </c>
      <c r="AG333" s="14">
        <f>IF($T333=Models!$E$54,IF($U333&lt;1,LOOKUP($A$3,Models!$D$7:$D$9,Models!$F$55:$F$57),IF(AND($U333&gt;=1,$U333&lt;=4),LOOKUP($A$3,Models!$D$7:$D$9,Models!$G$55:$G$57),IF(AND($U333&gt;=5,$U333&lt;=7),LOOKUP($A$3,Models!$D$7:$D$9,Models!$H$55:$H$57), IF($U333 &gt; 7,LOOKUP($A$3,Models!$D$7:$D$9,Models!$I$55:$I$57), 0)))), 0)</f>
        <v>0</v>
      </c>
      <c r="AH333" s="14">
        <f>IF($T333=Models!$E$59,IF($U333&lt;1,LOOKUP($A$3,Models!$D$7:$D$9,Models!$F$60:$F$62),IF(AND($U333&gt;=1,$U333&lt;=4),LOOKUP($A$3,Models!$D$7:$D$9,Models!$G$60:$G$62),IF(AND($U333&gt;=5,$U333&lt;=7),LOOKUP($A$3,Models!$D$7:$D$9,Models!$H$60:$H$62), IF($U333 &gt; 7,LOOKUP($A$3,Models!$D$7:$D$9,Models!$I$60:$I$62), 0)))), 0)</f>
        <v>0</v>
      </c>
    </row>
    <row r="334" spans="16:34">
      <c r="P334" s="6" t="e">
        <f ca="1">IF(LOOKUP(Beds!A367, Models!$A$4:$A$105, Models!$B$4:$B$105) = "QUEBEC 2", " ", IF(LOOKUP(Beds!A367, Models!$A$4:$A$105, Models!$B$4:$B$105) = "QUEBEC", " ", IF(Beds!B367 = 0, 0, YEAR(NOW())-IF(VALUE(LEFT(Beds!B367,2))&gt;80,CONCATENATE(19,LEFT(Beds!B367,2)),CONCATENATE(20,LEFT(Beds!B367,2))))))</f>
        <v>#N/A</v>
      </c>
      <c r="S334" s="7" t="str">
        <f>LEFT(Beds!A365,4)</f>
        <v/>
      </c>
      <c r="T334" t="str">
        <f>IF(S334 = "", " ", LOOKUP(S334,Models!$A$4:$A$99,Models!$B$4:$B$99))</f>
        <v xml:space="preserve"> </v>
      </c>
      <c r="U334" t="str">
        <f>Beds!C365</f>
        <v/>
      </c>
      <c r="W334">
        <f t="shared" si="5"/>
        <v>0</v>
      </c>
      <c r="X334" s="14">
        <f>IF($T334=Models!$E$6,IF($U334&lt;1,LOOKUP($A$3,Models!$D$7:$D$9,Models!$F$7:$F$9),IF(AND($U334&gt;=1,$U334&lt;=3),LOOKUP($A$3,Models!$D$7:$D$9,Models!$G$7:$G$9),IF(AND($U334&gt;=4,$U334&lt;=6),LOOKUP($A$3,Models!$D$7:$D$9,Models!$H$7:$H$9), IF(AND($U334&gt;=7,$U334&lt;=10),LOOKUP($A$3,Models!$D$7:$D$9,Models!$I$7:$I$9), IF($U334 &gt; 10,LOOKUP($A$3,Models!$D$7:$D$9,Models!$J$7:$J$9), 0))))), 0)</f>
        <v>0</v>
      </c>
      <c r="Y334" s="14">
        <f>IF($T334=Models!$E$11,IF($U334&lt;1,LOOKUP($A$3,Models!$D$7:$D$9,Models!$F$12:$F$14),IF(AND($U334&gt;=1,$U334&lt;=3),LOOKUP($A$3,Models!$D$7:$D$9,Models!$G$12:$G$14),IF(AND($U334&gt;=4,$U334&lt;=6),LOOKUP($A$3,Models!$D$7:$D$9,Models!$H$12:$H$14), IF(AND($U334&gt;=7,$U334&lt;=10),LOOKUP($A$3,Models!$D$7:$D$9,Models!$I$12:$I$14), IF($U334 &gt; 10,LOOKUP($A$3,Models!$D$7:$D$9,Models!$J$12:$J$14), 0))))), 0)</f>
        <v>0</v>
      </c>
      <c r="Z334" s="14">
        <f>IF($T334=Models!$E$16,IF($U334&lt;1,LOOKUP($A$3,Models!$D$7:$D$9,Models!$F$17:$F$19),IF(AND($U334&gt;=1,$U334&lt;=3),LOOKUP($A$3,Models!$D$7:$D$9,Models!$G$17:$G$19),IF(AND($U334&gt;=4,$U334&lt;=6),LOOKUP($A$3,Models!$D$7:$D$9,Models!$H$17:$H$19), IF(AND($U334&gt;=7,$U334&lt;=10),LOOKUP($A$3,Models!$D$7:$D$9,Models!$I$17:$I$19), IF($U334 &gt; 10,LOOKUP($A$3,Models!$D$7:$D$9,Models!$J$17:$J$19), 0))))), 0)</f>
        <v>0</v>
      </c>
      <c r="AA334" s="14">
        <f>IF($T334=Models!$E$21,IF($U334&lt;1,LOOKUP($A$3,Models!$D$7:$D$9,Models!$F$22:$F$24),IF(AND($U334&gt;=1,$U334&lt;=3),LOOKUP($A$3,Models!$D$7:$D$9,Models!$G$22:$G$24),IF(AND($U334&gt;=4,$U334&lt;=6),LOOKUP($A$3,Models!$D$7:$D$9,Models!$H$22:$H$24), IF(AND($U334&gt;=7,$U334&lt;=10),LOOKUP($A$3,Models!$D$7:$D$9,Models!$I$22:$I$24), IF($U334 &gt; 10,LOOKUP($A$3,Models!$D$7:$D$9,Models!$J$22:$J$24), 0))))), 0)</f>
        <v>0</v>
      </c>
      <c r="AB334" s="14">
        <f>IF($T334=Models!$E$26,IF($U334&lt;1,LOOKUP($A$3,Models!$D$7:$D$9,Models!$F$27:$F$29),IF(AND($U334&gt;=1,$U334&lt;=3),LOOKUP($A$3,Models!$D$7:$D$9,Models!$G$27:$G$29),IF(AND($U334&gt;=4,$U334&lt;=6),LOOKUP($A$3,Models!$D$7:$D$9,Models!$H$27:$H$29), IF(AND($U334&gt;=7,$U334&lt;=10),LOOKUP($A$3,Models!$D$7:$D$9,Models!$I$27:$I$29), IF($U334 &gt; 10,LOOKUP($A$3,Models!$D$7:$D$9,Models!$J$27:$J$29), 0))))), 0)</f>
        <v>0</v>
      </c>
      <c r="AC334" s="14">
        <f>IF($T334=Models!$E$31,IF($U334&lt;1,LOOKUP($A$3,Models!$D$7:$D$9,Models!$F$32:$F$34),IF(AND($U334&gt;=1,$U334&lt;=3),LOOKUP($A$3,Models!$D$7:$D$9,Models!$G$32:$G$34),IF(AND($U334&gt;=4,$U334&lt;=6),LOOKUP($A$3,Models!$D$7:$D$9,Models!$H$32:$H$34), IF(AND($U334&gt;=7,$U334&lt;=10),LOOKUP($A$3,Models!$D$7:$D$9,Models!$I$32:$I$34), IF($U334 &gt; 10,LOOKUP($A$3,Models!$D$7:$D$9,Models!$J$32:$J$34), 0))))), 0)</f>
        <v>0</v>
      </c>
      <c r="AD334" s="14">
        <f>IF($T334=Models!$E$39,IF($U334&lt;1,LOOKUP($A$3,Models!$D$7:$D$9,Models!$F$40:$F$42),IF(AND($U334&gt;=1,$U334&lt;=4),LOOKUP($A$3,Models!$D$7:$D$9,Models!$G$40:$G$42),IF(AND($U334&gt;=5,$U334&lt;=7),LOOKUP($A$3,Models!$D$7:$D$9,Models!$H$40:$H$42), IF($U334 &gt; 7,LOOKUP($A$3,Models!$D$7:$D$9,Models!$I$40:$I$42), 0)))), 0)</f>
        <v>0</v>
      </c>
      <c r="AE334" s="14">
        <f>IF($T334=Models!$E$44,IF($U334&lt;1,LOOKUP($A$3,Models!$D$7:$D$9,Models!$F$45:$F$47),IF(AND($U334&gt;=1,$U334&lt;=4),LOOKUP($A$3,Models!$D$7:$D$9,Models!$G$45:$G$47),IF(AND($U334&gt;=5,$U334&lt;=7),LOOKUP($A$3,Models!$D$7:$D$9,Models!$H$45:$H$47), IF($U334 &gt; 7,LOOKUP($A$3,Models!$D$7:$D$9,Models!$I$45:$I$47), 0)))), 0)</f>
        <v>0</v>
      </c>
      <c r="AF334" s="14">
        <f>IF($T334=Models!$E$49,IF($U334&lt;1,LOOKUP($A$3,Models!$D$7:$D$9,Models!$F$50:$F$52),IF(AND($U334&gt;=1,$U334&lt;=4),LOOKUP($A$3,Models!$D$7:$D$9,Models!$G$50:$G$52),IF(AND($U334&gt;=5,$U334&lt;=7),LOOKUP($A$3,Models!$D$7:$D$9,Models!$H$50:$H$52), IF($U334 &gt; 7,LOOKUP($A$3,Models!$D$7:$D$9,Models!$I$50:$I$52), 0)))), 0)</f>
        <v>0</v>
      </c>
      <c r="AG334" s="14">
        <f>IF($T334=Models!$E$54,IF($U334&lt;1,LOOKUP($A$3,Models!$D$7:$D$9,Models!$F$55:$F$57),IF(AND($U334&gt;=1,$U334&lt;=4),LOOKUP($A$3,Models!$D$7:$D$9,Models!$G$55:$G$57),IF(AND($U334&gt;=5,$U334&lt;=7),LOOKUP($A$3,Models!$D$7:$D$9,Models!$H$55:$H$57), IF($U334 &gt; 7,LOOKUP($A$3,Models!$D$7:$D$9,Models!$I$55:$I$57), 0)))), 0)</f>
        <v>0</v>
      </c>
      <c r="AH334" s="14">
        <f>IF($T334=Models!$E$59,IF($U334&lt;1,LOOKUP($A$3,Models!$D$7:$D$9,Models!$F$60:$F$62),IF(AND($U334&gt;=1,$U334&lt;=4),LOOKUP($A$3,Models!$D$7:$D$9,Models!$G$60:$G$62),IF(AND($U334&gt;=5,$U334&lt;=7),LOOKUP($A$3,Models!$D$7:$D$9,Models!$H$60:$H$62), IF($U334 &gt; 7,LOOKUP($A$3,Models!$D$7:$D$9,Models!$I$60:$I$62), 0)))), 0)</f>
        <v>0</v>
      </c>
    </row>
    <row r="335" spans="16:34">
      <c r="P335" s="6" t="e">
        <f ca="1">IF(LOOKUP(Beds!A368, Models!$A$4:$A$105, Models!$B$4:$B$105) = "QUEBEC 2", " ", IF(LOOKUP(Beds!A368, Models!$A$4:$A$105, Models!$B$4:$B$105) = "QUEBEC", " ", IF(Beds!B368 = 0, 0, YEAR(NOW())-IF(VALUE(LEFT(Beds!B368,2))&gt;80,CONCATENATE(19,LEFT(Beds!B368,2)),CONCATENATE(20,LEFT(Beds!B368,2))))))</f>
        <v>#N/A</v>
      </c>
      <c r="S335" s="7" t="str">
        <f>LEFT(Beds!A366,4)</f>
        <v/>
      </c>
      <c r="T335" t="str">
        <f>IF(S335 = "", " ", LOOKUP(S335,Models!$A$4:$A$99,Models!$B$4:$B$99))</f>
        <v xml:space="preserve"> </v>
      </c>
      <c r="U335" t="str">
        <f>Beds!C366</f>
        <v/>
      </c>
      <c r="W335">
        <f t="shared" si="5"/>
        <v>0</v>
      </c>
      <c r="X335" s="14">
        <f>IF($T335=Models!$E$6,IF($U335&lt;1,LOOKUP($A$3,Models!$D$7:$D$9,Models!$F$7:$F$9),IF(AND($U335&gt;=1,$U335&lt;=3),LOOKUP($A$3,Models!$D$7:$D$9,Models!$G$7:$G$9),IF(AND($U335&gt;=4,$U335&lt;=6),LOOKUP($A$3,Models!$D$7:$D$9,Models!$H$7:$H$9), IF(AND($U335&gt;=7,$U335&lt;=10),LOOKUP($A$3,Models!$D$7:$D$9,Models!$I$7:$I$9), IF($U335 &gt; 10,LOOKUP($A$3,Models!$D$7:$D$9,Models!$J$7:$J$9), 0))))), 0)</f>
        <v>0</v>
      </c>
      <c r="Y335" s="14">
        <f>IF($T335=Models!$E$11,IF($U335&lt;1,LOOKUP($A$3,Models!$D$7:$D$9,Models!$F$12:$F$14),IF(AND($U335&gt;=1,$U335&lt;=3),LOOKUP($A$3,Models!$D$7:$D$9,Models!$G$12:$G$14),IF(AND($U335&gt;=4,$U335&lt;=6),LOOKUP($A$3,Models!$D$7:$D$9,Models!$H$12:$H$14), IF(AND($U335&gt;=7,$U335&lt;=10),LOOKUP($A$3,Models!$D$7:$D$9,Models!$I$12:$I$14), IF($U335 &gt; 10,LOOKUP($A$3,Models!$D$7:$D$9,Models!$J$12:$J$14), 0))))), 0)</f>
        <v>0</v>
      </c>
      <c r="Z335" s="14">
        <f>IF($T335=Models!$E$16,IF($U335&lt;1,LOOKUP($A$3,Models!$D$7:$D$9,Models!$F$17:$F$19),IF(AND($U335&gt;=1,$U335&lt;=3),LOOKUP($A$3,Models!$D$7:$D$9,Models!$G$17:$G$19),IF(AND($U335&gt;=4,$U335&lt;=6),LOOKUP($A$3,Models!$D$7:$D$9,Models!$H$17:$H$19), IF(AND($U335&gt;=7,$U335&lt;=10),LOOKUP($A$3,Models!$D$7:$D$9,Models!$I$17:$I$19), IF($U335 &gt; 10,LOOKUP($A$3,Models!$D$7:$D$9,Models!$J$17:$J$19), 0))))), 0)</f>
        <v>0</v>
      </c>
      <c r="AA335" s="14">
        <f>IF($T335=Models!$E$21,IF($U335&lt;1,LOOKUP($A$3,Models!$D$7:$D$9,Models!$F$22:$F$24),IF(AND($U335&gt;=1,$U335&lt;=3),LOOKUP($A$3,Models!$D$7:$D$9,Models!$G$22:$G$24),IF(AND($U335&gt;=4,$U335&lt;=6),LOOKUP($A$3,Models!$D$7:$D$9,Models!$H$22:$H$24), IF(AND($U335&gt;=7,$U335&lt;=10),LOOKUP($A$3,Models!$D$7:$D$9,Models!$I$22:$I$24), IF($U335 &gt; 10,LOOKUP($A$3,Models!$D$7:$D$9,Models!$J$22:$J$24), 0))))), 0)</f>
        <v>0</v>
      </c>
      <c r="AB335" s="14">
        <f>IF($T335=Models!$E$26,IF($U335&lt;1,LOOKUP($A$3,Models!$D$7:$D$9,Models!$F$27:$F$29),IF(AND($U335&gt;=1,$U335&lt;=3),LOOKUP($A$3,Models!$D$7:$D$9,Models!$G$27:$G$29),IF(AND($U335&gt;=4,$U335&lt;=6),LOOKUP($A$3,Models!$D$7:$D$9,Models!$H$27:$H$29), IF(AND($U335&gt;=7,$U335&lt;=10),LOOKUP($A$3,Models!$D$7:$D$9,Models!$I$27:$I$29), IF($U335 &gt; 10,LOOKUP($A$3,Models!$D$7:$D$9,Models!$J$27:$J$29), 0))))), 0)</f>
        <v>0</v>
      </c>
      <c r="AC335" s="14">
        <f>IF($T335=Models!$E$31,IF($U335&lt;1,LOOKUP($A$3,Models!$D$7:$D$9,Models!$F$32:$F$34),IF(AND($U335&gt;=1,$U335&lt;=3),LOOKUP($A$3,Models!$D$7:$D$9,Models!$G$32:$G$34),IF(AND($U335&gt;=4,$U335&lt;=6),LOOKUP($A$3,Models!$D$7:$D$9,Models!$H$32:$H$34), IF(AND($U335&gt;=7,$U335&lt;=10),LOOKUP($A$3,Models!$D$7:$D$9,Models!$I$32:$I$34), IF($U335 &gt; 10,LOOKUP($A$3,Models!$D$7:$D$9,Models!$J$32:$J$34), 0))))), 0)</f>
        <v>0</v>
      </c>
      <c r="AD335" s="14">
        <f>IF($T335=Models!$E$39,IF($U335&lt;1,LOOKUP($A$3,Models!$D$7:$D$9,Models!$F$40:$F$42),IF(AND($U335&gt;=1,$U335&lt;=4),LOOKUP($A$3,Models!$D$7:$D$9,Models!$G$40:$G$42),IF(AND($U335&gt;=5,$U335&lt;=7),LOOKUP($A$3,Models!$D$7:$D$9,Models!$H$40:$H$42), IF($U335 &gt; 7,LOOKUP($A$3,Models!$D$7:$D$9,Models!$I$40:$I$42), 0)))), 0)</f>
        <v>0</v>
      </c>
      <c r="AE335" s="14">
        <f>IF($T335=Models!$E$44,IF($U335&lt;1,LOOKUP($A$3,Models!$D$7:$D$9,Models!$F$45:$F$47),IF(AND($U335&gt;=1,$U335&lt;=4),LOOKUP($A$3,Models!$D$7:$D$9,Models!$G$45:$G$47),IF(AND($U335&gt;=5,$U335&lt;=7),LOOKUP($A$3,Models!$D$7:$D$9,Models!$H$45:$H$47), IF($U335 &gt; 7,LOOKUP($A$3,Models!$D$7:$D$9,Models!$I$45:$I$47), 0)))), 0)</f>
        <v>0</v>
      </c>
      <c r="AF335" s="14">
        <f>IF($T335=Models!$E$49,IF($U335&lt;1,LOOKUP($A$3,Models!$D$7:$D$9,Models!$F$50:$F$52),IF(AND($U335&gt;=1,$U335&lt;=4),LOOKUP($A$3,Models!$D$7:$D$9,Models!$G$50:$G$52),IF(AND($U335&gt;=5,$U335&lt;=7),LOOKUP($A$3,Models!$D$7:$D$9,Models!$H$50:$H$52), IF($U335 &gt; 7,LOOKUP($A$3,Models!$D$7:$D$9,Models!$I$50:$I$52), 0)))), 0)</f>
        <v>0</v>
      </c>
      <c r="AG335" s="14">
        <f>IF($T335=Models!$E$54,IF($U335&lt;1,LOOKUP($A$3,Models!$D$7:$D$9,Models!$F$55:$F$57),IF(AND($U335&gt;=1,$U335&lt;=4),LOOKUP($A$3,Models!$D$7:$D$9,Models!$G$55:$G$57),IF(AND($U335&gt;=5,$U335&lt;=7),LOOKUP($A$3,Models!$D$7:$D$9,Models!$H$55:$H$57), IF($U335 &gt; 7,LOOKUP($A$3,Models!$D$7:$D$9,Models!$I$55:$I$57), 0)))), 0)</f>
        <v>0</v>
      </c>
      <c r="AH335" s="14">
        <f>IF($T335=Models!$E$59,IF($U335&lt;1,LOOKUP($A$3,Models!$D$7:$D$9,Models!$F$60:$F$62),IF(AND($U335&gt;=1,$U335&lt;=4),LOOKUP($A$3,Models!$D$7:$D$9,Models!$G$60:$G$62),IF(AND($U335&gt;=5,$U335&lt;=7),LOOKUP($A$3,Models!$D$7:$D$9,Models!$H$60:$H$62), IF($U335 &gt; 7,LOOKUP($A$3,Models!$D$7:$D$9,Models!$I$60:$I$62), 0)))), 0)</f>
        <v>0</v>
      </c>
    </row>
    <row r="336" spans="16:34">
      <c r="P336" s="6" t="e">
        <f ca="1">IF(LOOKUP(Beds!A369, Models!$A$4:$A$105, Models!$B$4:$B$105) = "QUEBEC 2", " ", IF(LOOKUP(Beds!A369, Models!$A$4:$A$105, Models!$B$4:$B$105) = "QUEBEC", " ", IF(Beds!B369 = 0, 0, YEAR(NOW())-IF(VALUE(LEFT(Beds!B369,2))&gt;80,CONCATENATE(19,LEFT(Beds!B369,2)),CONCATENATE(20,LEFT(Beds!B369,2))))))</f>
        <v>#N/A</v>
      </c>
      <c r="S336" s="7" t="str">
        <f>LEFT(Beds!A367,4)</f>
        <v/>
      </c>
      <c r="T336" t="str">
        <f>IF(S336 = "", " ", LOOKUP(S336,Models!$A$4:$A$99,Models!$B$4:$B$99))</f>
        <v xml:space="preserve"> </v>
      </c>
      <c r="U336" t="str">
        <f>Beds!C367</f>
        <v/>
      </c>
      <c r="W336">
        <f t="shared" si="5"/>
        <v>0</v>
      </c>
      <c r="X336" s="14">
        <f>IF($T336=Models!$E$6,IF($U336&lt;1,LOOKUP($A$3,Models!$D$7:$D$9,Models!$F$7:$F$9),IF(AND($U336&gt;=1,$U336&lt;=3),LOOKUP($A$3,Models!$D$7:$D$9,Models!$G$7:$G$9),IF(AND($U336&gt;=4,$U336&lt;=6),LOOKUP($A$3,Models!$D$7:$D$9,Models!$H$7:$H$9), IF(AND($U336&gt;=7,$U336&lt;=10),LOOKUP($A$3,Models!$D$7:$D$9,Models!$I$7:$I$9), IF($U336 &gt; 10,LOOKUP($A$3,Models!$D$7:$D$9,Models!$J$7:$J$9), 0))))), 0)</f>
        <v>0</v>
      </c>
      <c r="Y336" s="14">
        <f>IF($T336=Models!$E$11,IF($U336&lt;1,LOOKUP($A$3,Models!$D$7:$D$9,Models!$F$12:$F$14),IF(AND($U336&gt;=1,$U336&lt;=3),LOOKUP($A$3,Models!$D$7:$D$9,Models!$G$12:$G$14),IF(AND($U336&gt;=4,$U336&lt;=6),LOOKUP($A$3,Models!$D$7:$D$9,Models!$H$12:$H$14), IF(AND($U336&gt;=7,$U336&lt;=10),LOOKUP($A$3,Models!$D$7:$D$9,Models!$I$12:$I$14), IF($U336 &gt; 10,LOOKUP($A$3,Models!$D$7:$D$9,Models!$J$12:$J$14), 0))))), 0)</f>
        <v>0</v>
      </c>
      <c r="Z336" s="14">
        <f>IF($T336=Models!$E$16,IF($U336&lt;1,LOOKUP($A$3,Models!$D$7:$D$9,Models!$F$17:$F$19),IF(AND($U336&gt;=1,$U336&lt;=3),LOOKUP($A$3,Models!$D$7:$D$9,Models!$G$17:$G$19),IF(AND($U336&gt;=4,$U336&lt;=6),LOOKUP($A$3,Models!$D$7:$D$9,Models!$H$17:$H$19), IF(AND($U336&gt;=7,$U336&lt;=10),LOOKUP($A$3,Models!$D$7:$D$9,Models!$I$17:$I$19), IF($U336 &gt; 10,LOOKUP($A$3,Models!$D$7:$D$9,Models!$J$17:$J$19), 0))))), 0)</f>
        <v>0</v>
      </c>
      <c r="AA336" s="14">
        <f>IF($T336=Models!$E$21,IF($U336&lt;1,LOOKUP($A$3,Models!$D$7:$D$9,Models!$F$22:$F$24),IF(AND($U336&gt;=1,$U336&lt;=3),LOOKUP($A$3,Models!$D$7:$D$9,Models!$G$22:$G$24),IF(AND($U336&gt;=4,$U336&lt;=6),LOOKUP($A$3,Models!$D$7:$D$9,Models!$H$22:$H$24), IF(AND($U336&gt;=7,$U336&lt;=10),LOOKUP($A$3,Models!$D$7:$D$9,Models!$I$22:$I$24), IF($U336 &gt; 10,LOOKUP($A$3,Models!$D$7:$D$9,Models!$J$22:$J$24), 0))))), 0)</f>
        <v>0</v>
      </c>
      <c r="AB336" s="14">
        <f>IF($T336=Models!$E$26,IF($U336&lt;1,LOOKUP($A$3,Models!$D$7:$D$9,Models!$F$27:$F$29),IF(AND($U336&gt;=1,$U336&lt;=3),LOOKUP($A$3,Models!$D$7:$D$9,Models!$G$27:$G$29),IF(AND($U336&gt;=4,$U336&lt;=6),LOOKUP($A$3,Models!$D$7:$D$9,Models!$H$27:$H$29), IF(AND($U336&gt;=7,$U336&lt;=10),LOOKUP($A$3,Models!$D$7:$D$9,Models!$I$27:$I$29), IF($U336 &gt; 10,LOOKUP($A$3,Models!$D$7:$D$9,Models!$J$27:$J$29), 0))))), 0)</f>
        <v>0</v>
      </c>
      <c r="AC336" s="14">
        <f>IF($T336=Models!$E$31,IF($U336&lt;1,LOOKUP($A$3,Models!$D$7:$D$9,Models!$F$32:$F$34),IF(AND($U336&gt;=1,$U336&lt;=3),LOOKUP($A$3,Models!$D$7:$D$9,Models!$G$32:$G$34),IF(AND($U336&gt;=4,$U336&lt;=6),LOOKUP($A$3,Models!$D$7:$D$9,Models!$H$32:$H$34), IF(AND($U336&gt;=7,$U336&lt;=10),LOOKUP($A$3,Models!$D$7:$D$9,Models!$I$32:$I$34), IF($U336 &gt; 10,LOOKUP($A$3,Models!$D$7:$D$9,Models!$J$32:$J$34), 0))))), 0)</f>
        <v>0</v>
      </c>
      <c r="AD336" s="14">
        <f>IF($T336=Models!$E$39,IF($U336&lt;1,LOOKUP($A$3,Models!$D$7:$D$9,Models!$F$40:$F$42),IF(AND($U336&gt;=1,$U336&lt;=4),LOOKUP($A$3,Models!$D$7:$D$9,Models!$G$40:$G$42),IF(AND($U336&gt;=5,$U336&lt;=7),LOOKUP($A$3,Models!$D$7:$D$9,Models!$H$40:$H$42), IF($U336 &gt; 7,LOOKUP($A$3,Models!$D$7:$D$9,Models!$I$40:$I$42), 0)))), 0)</f>
        <v>0</v>
      </c>
      <c r="AE336" s="14">
        <f>IF($T336=Models!$E$44,IF($U336&lt;1,LOOKUP($A$3,Models!$D$7:$D$9,Models!$F$45:$F$47),IF(AND($U336&gt;=1,$U336&lt;=4),LOOKUP($A$3,Models!$D$7:$D$9,Models!$G$45:$G$47),IF(AND($U336&gt;=5,$U336&lt;=7),LOOKUP($A$3,Models!$D$7:$D$9,Models!$H$45:$H$47), IF($U336 &gt; 7,LOOKUP($A$3,Models!$D$7:$D$9,Models!$I$45:$I$47), 0)))), 0)</f>
        <v>0</v>
      </c>
      <c r="AF336" s="14">
        <f>IF($T336=Models!$E$49,IF($U336&lt;1,LOOKUP($A$3,Models!$D$7:$D$9,Models!$F$50:$F$52),IF(AND($U336&gt;=1,$U336&lt;=4),LOOKUP($A$3,Models!$D$7:$D$9,Models!$G$50:$G$52),IF(AND($U336&gt;=5,$U336&lt;=7),LOOKUP($A$3,Models!$D$7:$D$9,Models!$H$50:$H$52), IF($U336 &gt; 7,LOOKUP($A$3,Models!$D$7:$D$9,Models!$I$50:$I$52), 0)))), 0)</f>
        <v>0</v>
      </c>
      <c r="AG336" s="14">
        <f>IF($T336=Models!$E$54,IF($U336&lt;1,LOOKUP($A$3,Models!$D$7:$D$9,Models!$F$55:$F$57),IF(AND($U336&gt;=1,$U336&lt;=4),LOOKUP($A$3,Models!$D$7:$D$9,Models!$G$55:$G$57),IF(AND($U336&gt;=5,$U336&lt;=7),LOOKUP($A$3,Models!$D$7:$D$9,Models!$H$55:$H$57), IF($U336 &gt; 7,LOOKUP($A$3,Models!$D$7:$D$9,Models!$I$55:$I$57), 0)))), 0)</f>
        <v>0</v>
      </c>
      <c r="AH336" s="14">
        <f>IF($T336=Models!$E$59,IF($U336&lt;1,LOOKUP($A$3,Models!$D$7:$D$9,Models!$F$60:$F$62),IF(AND($U336&gt;=1,$U336&lt;=4),LOOKUP($A$3,Models!$D$7:$D$9,Models!$G$60:$G$62),IF(AND($U336&gt;=5,$U336&lt;=7),LOOKUP($A$3,Models!$D$7:$D$9,Models!$H$60:$H$62), IF($U336 &gt; 7,LOOKUP($A$3,Models!$D$7:$D$9,Models!$I$60:$I$62), 0)))), 0)</f>
        <v>0</v>
      </c>
    </row>
    <row r="337" spans="16:34">
      <c r="P337" s="6" t="e">
        <f ca="1">IF(LOOKUP(Beds!A370, Models!$A$4:$A$105, Models!$B$4:$B$105) = "QUEBEC 2", " ", IF(LOOKUP(Beds!A370, Models!$A$4:$A$105, Models!$B$4:$B$105) = "QUEBEC", " ", IF(Beds!B370 = 0, 0, YEAR(NOW())-IF(VALUE(LEFT(Beds!B370,2))&gt;80,CONCATENATE(19,LEFT(Beds!B370,2)),CONCATENATE(20,LEFT(Beds!B370,2))))))</f>
        <v>#N/A</v>
      </c>
      <c r="S337" s="7" t="str">
        <f>LEFT(Beds!A368,4)</f>
        <v/>
      </c>
      <c r="T337" t="str">
        <f>IF(S337 = "", " ", LOOKUP(S337,Models!$A$4:$A$99,Models!$B$4:$B$99))</f>
        <v xml:space="preserve"> </v>
      </c>
      <c r="U337" t="str">
        <f>Beds!C368</f>
        <v/>
      </c>
      <c r="W337">
        <f t="shared" si="5"/>
        <v>0</v>
      </c>
      <c r="X337" s="14">
        <f>IF($T337=Models!$E$6,IF($U337&lt;1,LOOKUP($A$3,Models!$D$7:$D$9,Models!$F$7:$F$9),IF(AND($U337&gt;=1,$U337&lt;=3),LOOKUP($A$3,Models!$D$7:$D$9,Models!$G$7:$G$9),IF(AND($U337&gt;=4,$U337&lt;=6),LOOKUP($A$3,Models!$D$7:$D$9,Models!$H$7:$H$9), IF(AND($U337&gt;=7,$U337&lt;=10),LOOKUP($A$3,Models!$D$7:$D$9,Models!$I$7:$I$9), IF($U337 &gt; 10,LOOKUP($A$3,Models!$D$7:$D$9,Models!$J$7:$J$9), 0))))), 0)</f>
        <v>0</v>
      </c>
      <c r="Y337" s="14">
        <f>IF($T337=Models!$E$11,IF($U337&lt;1,LOOKUP($A$3,Models!$D$7:$D$9,Models!$F$12:$F$14),IF(AND($U337&gt;=1,$U337&lt;=3),LOOKUP($A$3,Models!$D$7:$D$9,Models!$G$12:$G$14),IF(AND($U337&gt;=4,$U337&lt;=6),LOOKUP($A$3,Models!$D$7:$D$9,Models!$H$12:$H$14), IF(AND($U337&gt;=7,$U337&lt;=10),LOOKUP($A$3,Models!$D$7:$D$9,Models!$I$12:$I$14), IF($U337 &gt; 10,LOOKUP($A$3,Models!$D$7:$D$9,Models!$J$12:$J$14), 0))))), 0)</f>
        <v>0</v>
      </c>
      <c r="Z337" s="14">
        <f>IF($T337=Models!$E$16,IF($U337&lt;1,LOOKUP($A$3,Models!$D$7:$D$9,Models!$F$17:$F$19),IF(AND($U337&gt;=1,$U337&lt;=3),LOOKUP($A$3,Models!$D$7:$D$9,Models!$G$17:$G$19),IF(AND($U337&gt;=4,$U337&lt;=6),LOOKUP($A$3,Models!$D$7:$D$9,Models!$H$17:$H$19), IF(AND($U337&gt;=7,$U337&lt;=10),LOOKUP($A$3,Models!$D$7:$D$9,Models!$I$17:$I$19), IF($U337 &gt; 10,LOOKUP($A$3,Models!$D$7:$D$9,Models!$J$17:$J$19), 0))))), 0)</f>
        <v>0</v>
      </c>
      <c r="AA337" s="14">
        <f>IF($T337=Models!$E$21,IF($U337&lt;1,LOOKUP($A$3,Models!$D$7:$D$9,Models!$F$22:$F$24),IF(AND($U337&gt;=1,$U337&lt;=3),LOOKUP($A$3,Models!$D$7:$D$9,Models!$G$22:$G$24),IF(AND($U337&gt;=4,$U337&lt;=6),LOOKUP($A$3,Models!$D$7:$D$9,Models!$H$22:$H$24), IF(AND($U337&gt;=7,$U337&lt;=10),LOOKUP($A$3,Models!$D$7:$D$9,Models!$I$22:$I$24), IF($U337 &gt; 10,LOOKUP($A$3,Models!$D$7:$D$9,Models!$J$22:$J$24), 0))))), 0)</f>
        <v>0</v>
      </c>
      <c r="AB337" s="14">
        <f>IF($T337=Models!$E$26,IF($U337&lt;1,LOOKUP($A$3,Models!$D$7:$D$9,Models!$F$27:$F$29),IF(AND($U337&gt;=1,$U337&lt;=3),LOOKUP($A$3,Models!$D$7:$D$9,Models!$G$27:$G$29),IF(AND($U337&gt;=4,$U337&lt;=6),LOOKUP($A$3,Models!$D$7:$D$9,Models!$H$27:$H$29), IF(AND($U337&gt;=7,$U337&lt;=10),LOOKUP($A$3,Models!$D$7:$D$9,Models!$I$27:$I$29), IF($U337 &gt; 10,LOOKUP($A$3,Models!$D$7:$D$9,Models!$J$27:$J$29), 0))))), 0)</f>
        <v>0</v>
      </c>
      <c r="AC337" s="14">
        <f>IF($T337=Models!$E$31,IF($U337&lt;1,LOOKUP($A$3,Models!$D$7:$D$9,Models!$F$32:$F$34),IF(AND($U337&gt;=1,$U337&lt;=3),LOOKUP($A$3,Models!$D$7:$D$9,Models!$G$32:$G$34),IF(AND($U337&gt;=4,$U337&lt;=6),LOOKUP($A$3,Models!$D$7:$D$9,Models!$H$32:$H$34), IF(AND($U337&gt;=7,$U337&lt;=10),LOOKUP($A$3,Models!$D$7:$D$9,Models!$I$32:$I$34), IF($U337 &gt; 10,LOOKUP($A$3,Models!$D$7:$D$9,Models!$J$32:$J$34), 0))))), 0)</f>
        <v>0</v>
      </c>
      <c r="AD337" s="14">
        <f>IF($T337=Models!$E$39,IF($U337&lt;1,LOOKUP($A$3,Models!$D$7:$D$9,Models!$F$40:$F$42),IF(AND($U337&gt;=1,$U337&lt;=4),LOOKUP($A$3,Models!$D$7:$D$9,Models!$G$40:$G$42),IF(AND($U337&gt;=5,$U337&lt;=7),LOOKUP($A$3,Models!$D$7:$D$9,Models!$H$40:$H$42), IF($U337 &gt; 7,LOOKUP($A$3,Models!$D$7:$D$9,Models!$I$40:$I$42), 0)))), 0)</f>
        <v>0</v>
      </c>
      <c r="AE337" s="14">
        <f>IF($T337=Models!$E$44,IF($U337&lt;1,LOOKUP($A$3,Models!$D$7:$D$9,Models!$F$45:$F$47),IF(AND($U337&gt;=1,$U337&lt;=4),LOOKUP($A$3,Models!$D$7:$D$9,Models!$G$45:$G$47),IF(AND($U337&gt;=5,$U337&lt;=7),LOOKUP($A$3,Models!$D$7:$D$9,Models!$H$45:$H$47), IF($U337 &gt; 7,LOOKUP($A$3,Models!$D$7:$D$9,Models!$I$45:$I$47), 0)))), 0)</f>
        <v>0</v>
      </c>
      <c r="AF337" s="14">
        <f>IF($T337=Models!$E$49,IF($U337&lt;1,LOOKUP($A$3,Models!$D$7:$D$9,Models!$F$50:$F$52),IF(AND($U337&gt;=1,$U337&lt;=4),LOOKUP($A$3,Models!$D$7:$D$9,Models!$G$50:$G$52),IF(AND($U337&gt;=5,$U337&lt;=7),LOOKUP($A$3,Models!$D$7:$D$9,Models!$H$50:$H$52), IF($U337 &gt; 7,LOOKUP($A$3,Models!$D$7:$D$9,Models!$I$50:$I$52), 0)))), 0)</f>
        <v>0</v>
      </c>
      <c r="AG337" s="14">
        <f>IF($T337=Models!$E$54,IF($U337&lt;1,LOOKUP($A$3,Models!$D$7:$D$9,Models!$F$55:$F$57),IF(AND($U337&gt;=1,$U337&lt;=4),LOOKUP($A$3,Models!$D$7:$D$9,Models!$G$55:$G$57),IF(AND($U337&gt;=5,$U337&lt;=7),LOOKUP($A$3,Models!$D$7:$D$9,Models!$H$55:$H$57), IF($U337 &gt; 7,LOOKUP($A$3,Models!$D$7:$D$9,Models!$I$55:$I$57), 0)))), 0)</f>
        <v>0</v>
      </c>
      <c r="AH337" s="14">
        <f>IF($T337=Models!$E$59,IF($U337&lt;1,LOOKUP($A$3,Models!$D$7:$D$9,Models!$F$60:$F$62),IF(AND($U337&gt;=1,$U337&lt;=4),LOOKUP($A$3,Models!$D$7:$D$9,Models!$G$60:$G$62),IF(AND($U337&gt;=5,$U337&lt;=7),LOOKUP($A$3,Models!$D$7:$D$9,Models!$H$60:$H$62), IF($U337 &gt; 7,LOOKUP($A$3,Models!$D$7:$D$9,Models!$I$60:$I$62), 0)))), 0)</f>
        <v>0</v>
      </c>
    </row>
    <row r="338" spans="16:34">
      <c r="P338" s="6" t="e">
        <f ca="1">IF(LOOKUP(Beds!A371, Models!$A$4:$A$105, Models!$B$4:$B$105) = "QUEBEC 2", " ", IF(LOOKUP(Beds!A371, Models!$A$4:$A$105, Models!$B$4:$B$105) = "QUEBEC", " ", IF(Beds!B371 = 0, 0, YEAR(NOW())-IF(VALUE(LEFT(Beds!B371,2))&gt;80,CONCATENATE(19,LEFT(Beds!B371,2)),CONCATENATE(20,LEFT(Beds!B371,2))))))</f>
        <v>#N/A</v>
      </c>
      <c r="S338" s="7" t="str">
        <f>LEFT(Beds!A369,4)</f>
        <v/>
      </c>
      <c r="T338" t="str">
        <f>IF(S338 = "", " ", LOOKUP(S338,Models!$A$4:$A$99,Models!$B$4:$B$99))</f>
        <v xml:space="preserve"> </v>
      </c>
      <c r="U338" t="str">
        <f>Beds!C369</f>
        <v/>
      </c>
      <c r="W338">
        <f t="shared" si="5"/>
        <v>0</v>
      </c>
      <c r="X338" s="14">
        <f>IF($T338=Models!$E$6,IF($U338&lt;1,LOOKUP($A$3,Models!$D$7:$D$9,Models!$F$7:$F$9),IF(AND($U338&gt;=1,$U338&lt;=3),LOOKUP($A$3,Models!$D$7:$D$9,Models!$G$7:$G$9),IF(AND($U338&gt;=4,$U338&lt;=6),LOOKUP($A$3,Models!$D$7:$D$9,Models!$H$7:$H$9), IF(AND($U338&gt;=7,$U338&lt;=10),LOOKUP($A$3,Models!$D$7:$D$9,Models!$I$7:$I$9), IF($U338 &gt; 10,LOOKUP($A$3,Models!$D$7:$D$9,Models!$J$7:$J$9), 0))))), 0)</f>
        <v>0</v>
      </c>
      <c r="Y338" s="14">
        <f>IF($T338=Models!$E$11,IF($U338&lt;1,LOOKUP($A$3,Models!$D$7:$D$9,Models!$F$12:$F$14),IF(AND($U338&gt;=1,$U338&lt;=3),LOOKUP($A$3,Models!$D$7:$D$9,Models!$G$12:$G$14),IF(AND($U338&gt;=4,$U338&lt;=6),LOOKUP($A$3,Models!$D$7:$D$9,Models!$H$12:$H$14), IF(AND($U338&gt;=7,$U338&lt;=10),LOOKUP($A$3,Models!$D$7:$D$9,Models!$I$12:$I$14), IF($U338 &gt; 10,LOOKUP($A$3,Models!$D$7:$D$9,Models!$J$12:$J$14), 0))))), 0)</f>
        <v>0</v>
      </c>
      <c r="Z338" s="14">
        <f>IF($T338=Models!$E$16,IF($U338&lt;1,LOOKUP($A$3,Models!$D$7:$D$9,Models!$F$17:$F$19),IF(AND($U338&gt;=1,$U338&lt;=3),LOOKUP($A$3,Models!$D$7:$D$9,Models!$G$17:$G$19),IF(AND($U338&gt;=4,$U338&lt;=6),LOOKUP($A$3,Models!$D$7:$D$9,Models!$H$17:$H$19), IF(AND($U338&gt;=7,$U338&lt;=10),LOOKUP($A$3,Models!$D$7:$D$9,Models!$I$17:$I$19), IF($U338 &gt; 10,LOOKUP($A$3,Models!$D$7:$D$9,Models!$J$17:$J$19), 0))))), 0)</f>
        <v>0</v>
      </c>
      <c r="AA338" s="14">
        <f>IF($T338=Models!$E$21,IF($U338&lt;1,LOOKUP($A$3,Models!$D$7:$D$9,Models!$F$22:$F$24),IF(AND($U338&gt;=1,$U338&lt;=3),LOOKUP($A$3,Models!$D$7:$D$9,Models!$G$22:$G$24),IF(AND($U338&gt;=4,$U338&lt;=6),LOOKUP($A$3,Models!$D$7:$D$9,Models!$H$22:$H$24), IF(AND($U338&gt;=7,$U338&lt;=10),LOOKUP($A$3,Models!$D$7:$D$9,Models!$I$22:$I$24), IF($U338 &gt; 10,LOOKUP($A$3,Models!$D$7:$D$9,Models!$J$22:$J$24), 0))))), 0)</f>
        <v>0</v>
      </c>
      <c r="AB338" s="14">
        <f>IF($T338=Models!$E$26,IF($U338&lt;1,LOOKUP($A$3,Models!$D$7:$D$9,Models!$F$27:$F$29),IF(AND($U338&gt;=1,$U338&lt;=3),LOOKUP($A$3,Models!$D$7:$D$9,Models!$G$27:$G$29),IF(AND($U338&gt;=4,$U338&lt;=6),LOOKUP($A$3,Models!$D$7:$D$9,Models!$H$27:$H$29), IF(AND($U338&gt;=7,$U338&lt;=10),LOOKUP($A$3,Models!$D$7:$D$9,Models!$I$27:$I$29), IF($U338 &gt; 10,LOOKUP($A$3,Models!$D$7:$D$9,Models!$J$27:$J$29), 0))))), 0)</f>
        <v>0</v>
      </c>
      <c r="AC338" s="14">
        <f>IF($T338=Models!$E$31,IF($U338&lt;1,LOOKUP($A$3,Models!$D$7:$D$9,Models!$F$32:$F$34),IF(AND($U338&gt;=1,$U338&lt;=3),LOOKUP($A$3,Models!$D$7:$D$9,Models!$G$32:$G$34),IF(AND($U338&gt;=4,$U338&lt;=6),LOOKUP($A$3,Models!$D$7:$D$9,Models!$H$32:$H$34), IF(AND($U338&gt;=7,$U338&lt;=10),LOOKUP($A$3,Models!$D$7:$D$9,Models!$I$32:$I$34), IF($U338 &gt; 10,LOOKUP($A$3,Models!$D$7:$D$9,Models!$J$32:$J$34), 0))))), 0)</f>
        <v>0</v>
      </c>
      <c r="AD338" s="14">
        <f>IF($T338=Models!$E$39,IF($U338&lt;1,LOOKUP($A$3,Models!$D$7:$D$9,Models!$F$40:$F$42),IF(AND($U338&gt;=1,$U338&lt;=4),LOOKUP($A$3,Models!$D$7:$D$9,Models!$G$40:$G$42),IF(AND($U338&gt;=5,$U338&lt;=7),LOOKUP($A$3,Models!$D$7:$D$9,Models!$H$40:$H$42), IF($U338 &gt; 7,LOOKUP($A$3,Models!$D$7:$D$9,Models!$I$40:$I$42), 0)))), 0)</f>
        <v>0</v>
      </c>
      <c r="AE338" s="14">
        <f>IF($T338=Models!$E$44,IF($U338&lt;1,LOOKUP($A$3,Models!$D$7:$D$9,Models!$F$45:$F$47),IF(AND($U338&gt;=1,$U338&lt;=4),LOOKUP($A$3,Models!$D$7:$D$9,Models!$G$45:$G$47),IF(AND($U338&gt;=5,$U338&lt;=7),LOOKUP($A$3,Models!$D$7:$D$9,Models!$H$45:$H$47), IF($U338 &gt; 7,LOOKUP($A$3,Models!$D$7:$D$9,Models!$I$45:$I$47), 0)))), 0)</f>
        <v>0</v>
      </c>
      <c r="AF338" s="14">
        <f>IF($T338=Models!$E$49,IF($U338&lt;1,LOOKUP($A$3,Models!$D$7:$D$9,Models!$F$50:$F$52),IF(AND($U338&gt;=1,$U338&lt;=4),LOOKUP($A$3,Models!$D$7:$D$9,Models!$G$50:$G$52),IF(AND($U338&gt;=5,$U338&lt;=7),LOOKUP($A$3,Models!$D$7:$D$9,Models!$H$50:$H$52), IF($U338 &gt; 7,LOOKUP($A$3,Models!$D$7:$D$9,Models!$I$50:$I$52), 0)))), 0)</f>
        <v>0</v>
      </c>
      <c r="AG338" s="14">
        <f>IF($T338=Models!$E$54,IF($U338&lt;1,LOOKUP($A$3,Models!$D$7:$D$9,Models!$F$55:$F$57),IF(AND($U338&gt;=1,$U338&lt;=4),LOOKUP($A$3,Models!$D$7:$D$9,Models!$G$55:$G$57),IF(AND($U338&gt;=5,$U338&lt;=7),LOOKUP($A$3,Models!$D$7:$D$9,Models!$H$55:$H$57), IF($U338 &gt; 7,LOOKUP($A$3,Models!$D$7:$D$9,Models!$I$55:$I$57), 0)))), 0)</f>
        <v>0</v>
      </c>
      <c r="AH338" s="14">
        <f>IF($T338=Models!$E$59,IF($U338&lt;1,LOOKUP($A$3,Models!$D$7:$D$9,Models!$F$60:$F$62),IF(AND($U338&gt;=1,$U338&lt;=4),LOOKUP($A$3,Models!$D$7:$D$9,Models!$G$60:$G$62),IF(AND($U338&gt;=5,$U338&lt;=7),LOOKUP($A$3,Models!$D$7:$D$9,Models!$H$60:$H$62), IF($U338 &gt; 7,LOOKUP($A$3,Models!$D$7:$D$9,Models!$I$60:$I$62), 0)))), 0)</f>
        <v>0</v>
      </c>
    </row>
    <row r="339" spans="16:34">
      <c r="P339" s="6" t="e">
        <f ca="1">IF(LOOKUP(Beds!A372, Models!$A$4:$A$105, Models!$B$4:$B$105) = "QUEBEC 2", " ", IF(LOOKUP(Beds!A372, Models!$A$4:$A$105, Models!$B$4:$B$105) = "QUEBEC", " ", IF(Beds!B372 = 0, 0, YEAR(NOW())-IF(VALUE(LEFT(Beds!B372,2))&gt;80,CONCATENATE(19,LEFT(Beds!B372,2)),CONCATENATE(20,LEFT(Beds!B372,2))))))</f>
        <v>#N/A</v>
      </c>
      <c r="S339" s="7" t="str">
        <f>LEFT(Beds!A370,4)</f>
        <v/>
      </c>
      <c r="T339" t="str">
        <f>IF(S339 = "", " ", LOOKUP(S339,Models!$A$4:$A$99,Models!$B$4:$B$99))</f>
        <v xml:space="preserve"> </v>
      </c>
      <c r="U339" t="str">
        <f>Beds!C370</f>
        <v/>
      </c>
      <c r="W339">
        <f t="shared" si="5"/>
        <v>0</v>
      </c>
      <c r="X339" s="14">
        <f>IF($T339=Models!$E$6,IF($U339&lt;1,LOOKUP($A$3,Models!$D$7:$D$9,Models!$F$7:$F$9),IF(AND($U339&gt;=1,$U339&lt;=3),LOOKUP($A$3,Models!$D$7:$D$9,Models!$G$7:$G$9),IF(AND($U339&gt;=4,$U339&lt;=6),LOOKUP($A$3,Models!$D$7:$D$9,Models!$H$7:$H$9), IF(AND($U339&gt;=7,$U339&lt;=10),LOOKUP($A$3,Models!$D$7:$D$9,Models!$I$7:$I$9), IF($U339 &gt; 10,LOOKUP($A$3,Models!$D$7:$D$9,Models!$J$7:$J$9), 0))))), 0)</f>
        <v>0</v>
      </c>
      <c r="Y339" s="14">
        <f>IF($T339=Models!$E$11,IF($U339&lt;1,LOOKUP($A$3,Models!$D$7:$D$9,Models!$F$12:$F$14),IF(AND($U339&gt;=1,$U339&lt;=3),LOOKUP($A$3,Models!$D$7:$D$9,Models!$G$12:$G$14),IF(AND($U339&gt;=4,$U339&lt;=6),LOOKUP($A$3,Models!$D$7:$D$9,Models!$H$12:$H$14), IF(AND($U339&gt;=7,$U339&lt;=10),LOOKUP($A$3,Models!$D$7:$D$9,Models!$I$12:$I$14), IF($U339 &gt; 10,LOOKUP($A$3,Models!$D$7:$D$9,Models!$J$12:$J$14), 0))))), 0)</f>
        <v>0</v>
      </c>
      <c r="Z339" s="14">
        <f>IF($T339=Models!$E$16,IF($U339&lt;1,LOOKUP($A$3,Models!$D$7:$D$9,Models!$F$17:$F$19),IF(AND($U339&gt;=1,$U339&lt;=3),LOOKUP($A$3,Models!$D$7:$D$9,Models!$G$17:$G$19),IF(AND($U339&gt;=4,$U339&lt;=6),LOOKUP($A$3,Models!$D$7:$D$9,Models!$H$17:$H$19), IF(AND($U339&gt;=7,$U339&lt;=10),LOOKUP($A$3,Models!$D$7:$D$9,Models!$I$17:$I$19), IF($U339 &gt; 10,LOOKUP($A$3,Models!$D$7:$D$9,Models!$J$17:$J$19), 0))))), 0)</f>
        <v>0</v>
      </c>
      <c r="AA339" s="14">
        <f>IF($T339=Models!$E$21,IF($U339&lt;1,LOOKUP($A$3,Models!$D$7:$D$9,Models!$F$22:$F$24),IF(AND($U339&gt;=1,$U339&lt;=3),LOOKUP($A$3,Models!$D$7:$D$9,Models!$G$22:$G$24),IF(AND($U339&gt;=4,$U339&lt;=6),LOOKUP($A$3,Models!$D$7:$D$9,Models!$H$22:$H$24), IF(AND($U339&gt;=7,$U339&lt;=10),LOOKUP($A$3,Models!$D$7:$D$9,Models!$I$22:$I$24), IF($U339 &gt; 10,LOOKUP($A$3,Models!$D$7:$D$9,Models!$J$22:$J$24), 0))))), 0)</f>
        <v>0</v>
      </c>
      <c r="AB339" s="14">
        <f>IF($T339=Models!$E$26,IF($U339&lt;1,LOOKUP($A$3,Models!$D$7:$D$9,Models!$F$27:$F$29),IF(AND($U339&gt;=1,$U339&lt;=3),LOOKUP($A$3,Models!$D$7:$D$9,Models!$G$27:$G$29),IF(AND($U339&gt;=4,$U339&lt;=6),LOOKUP($A$3,Models!$D$7:$D$9,Models!$H$27:$H$29), IF(AND($U339&gt;=7,$U339&lt;=10),LOOKUP($A$3,Models!$D$7:$D$9,Models!$I$27:$I$29), IF($U339 &gt; 10,LOOKUP($A$3,Models!$D$7:$D$9,Models!$J$27:$J$29), 0))))), 0)</f>
        <v>0</v>
      </c>
      <c r="AC339" s="14">
        <f>IF($T339=Models!$E$31,IF($U339&lt;1,LOOKUP($A$3,Models!$D$7:$D$9,Models!$F$32:$F$34),IF(AND($U339&gt;=1,$U339&lt;=3),LOOKUP($A$3,Models!$D$7:$D$9,Models!$G$32:$G$34),IF(AND($U339&gt;=4,$U339&lt;=6),LOOKUP($A$3,Models!$D$7:$D$9,Models!$H$32:$H$34), IF(AND($U339&gt;=7,$U339&lt;=10),LOOKUP($A$3,Models!$D$7:$D$9,Models!$I$32:$I$34), IF($U339 &gt; 10,LOOKUP($A$3,Models!$D$7:$D$9,Models!$J$32:$J$34), 0))))), 0)</f>
        <v>0</v>
      </c>
      <c r="AD339" s="14">
        <f>IF($T339=Models!$E$39,IF($U339&lt;1,LOOKUP($A$3,Models!$D$7:$D$9,Models!$F$40:$F$42),IF(AND($U339&gt;=1,$U339&lt;=4),LOOKUP($A$3,Models!$D$7:$D$9,Models!$G$40:$G$42),IF(AND($U339&gt;=5,$U339&lt;=7),LOOKUP($A$3,Models!$D$7:$D$9,Models!$H$40:$H$42), IF($U339 &gt; 7,LOOKUP($A$3,Models!$D$7:$D$9,Models!$I$40:$I$42), 0)))), 0)</f>
        <v>0</v>
      </c>
      <c r="AE339" s="14">
        <f>IF($T339=Models!$E$44,IF($U339&lt;1,LOOKUP($A$3,Models!$D$7:$D$9,Models!$F$45:$F$47),IF(AND($U339&gt;=1,$U339&lt;=4),LOOKUP($A$3,Models!$D$7:$D$9,Models!$G$45:$G$47),IF(AND($U339&gt;=5,$U339&lt;=7),LOOKUP($A$3,Models!$D$7:$D$9,Models!$H$45:$H$47), IF($U339 &gt; 7,LOOKUP($A$3,Models!$D$7:$D$9,Models!$I$45:$I$47), 0)))), 0)</f>
        <v>0</v>
      </c>
      <c r="AF339" s="14">
        <f>IF($T339=Models!$E$49,IF($U339&lt;1,LOOKUP($A$3,Models!$D$7:$D$9,Models!$F$50:$F$52),IF(AND($U339&gt;=1,$U339&lt;=4),LOOKUP($A$3,Models!$D$7:$D$9,Models!$G$50:$G$52),IF(AND($U339&gt;=5,$U339&lt;=7),LOOKUP($A$3,Models!$D$7:$D$9,Models!$H$50:$H$52), IF($U339 &gt; 7,LOOKUP($A$3,Models!$D$7:$D$9,Models!$I$50:$I$52), 0)))), 0)</f>
        <v>0</v>
      </c>
      <c r="AG339" s="14">
        <f>IF($T339=Models!$E$54,IF($U339&lt;1,LOOKUP($A$3,Models!$D$7:$D$9,Models!$F$55:$F$57),IF(AND($U339&gt;=1,$U339&lt;=4),LOOKUP($A$3,Models!$D$7:$D$9,Models!$G$55:$G$57),IF(AND($U339&gt;=5,$U339&lt;=7),LOOKUP($A$3,Models!$D$7:$D$9,Models!$H$55:$H$57), IF($U339 &gt; 7,LOOKUP($A$3,Models!$D$7:$D$9,Models!$I$55:$I$57), 0)))), 0)</f>
        <v>0</v>
      </c>
      <c r="AH339" s="14">
        <f>IF($T339=Models!$E$59,IF($U339&lt;1,LOOKUP($A$3,Models!$D$7:$D$9,Models!$F$60:$F$62),IF(AND($U339&gt;=1,$U339&lt;=4),LOOKUP($A$3,Models!$D$7:$D$9,Models!$G$60:$G$62),IF(AND($U339&gt;=5,$U339&lt;=7),LOOKUP($A$3,Models!$D$7:$D$9,Models!$H$60:$H$62), IF($U339 &gt; 7,LOOKUP($A$3,Models!$D$7:$D$9,Models!$I$60:$I$62), 0)))), 0)</f>
        <v>0</v>
      </c>
    </row>
    <row r="340" spans="16:34">
      <c r="P340" s="6" t="e">
        <f ca="1">IF(LOOKUP(Beds!A373, Models!$A$4:$A$105, Models!$B$4:$B$105) = "QUEBEC 2", " ", IF(LOOKUP(Beds!A373, Models!$A$4:$A$105, Models!$B$4:$B$105) = "QUEBEC", " ", IF(Beds!B373 = 0, 0, YEAR(NOW())-IF(VALUE(LEFT(Beds!B373,2))&gt;80,CONCATENATE(19,LEFT(Beds!B373,2)),CONCATENATE(20,LEFT(Beds!B373,2))))))</f>
        <v>#N/A</v>
      </c>
      <c r="S340" s="7" t="str">
        <f>LEFT(Beds!A371,4)</f>
        <v/>
      </c>
      <c r="T340" t="str">
        <f>IF(S340 = "", " ", LOOKUP(S340,Models!$A$4:$A$99,Models!$B$4:$B$99))</f>
        <v xml:space="preserve"> </v>
      </c>
      <c r="U340" t="str">
        <f>Beds!C371</f>
        <v/>
      </c>
      <c r="W340">
        <f t="shared" si="5"/>
        <v>0</v>
      </c>
      <c r="X340" s="14">
        <f>IF($T340=Models!$E$6,IF($U340&lt;1,LOOKUP($A$3,Models!$D$7:$D$9,Models!$F$7:$F$9),IF(AND($U340&gt;=1,$U340&lt;=3),LOOKUP($A$3,Models!$D$7:$D$9,Models!$G$7:$G$9),IF(AND($U340&gt;=4,$U340&lt;=6),LOOKUP($A$3,Models!$D$7:$D$9,Models!$H$7:$H$9), IF(AND($U340&gt;=7,$U340&lt;=10),LOOKUP($A$3,Models!$D$7:$D$9,Models!$I$7:$I$9), IF($U340 &gt; 10,LOOKUP($A$3,Models!$D$7:$D$9,Models!$J$7:$J$9), 0))))), 0)</f>
        <v>0</v>
      </c>
      <c r="Y340" s="14">
        <f>IF($T340=Models!$E$11,IF($U340&lt;1,LOOKUP($A$3,Models!$D$7:$D$9,Models!$F$12:$F$14),IF(AND($U340&gt;=1,$U340&lt;=3),LOOKUP($A$3,Models!$D$7:$D$9,Models!$G$12:$G$14),IF(AND($U340&gt;=4,$U340&lt;=6),LOOKUP($A$3,Models!$D$7:$D$9,Models!$H$12:$H$14), IF(AND($U340&gt;=7,$U340&lt;=10),LOOKUP($A$3,Models!$D$7:$D$9,Models!$I$12:$I$14), IF($U340 &gt; 10,LOOKUP($A$3,Models!$D$7:$D$9,Models!$J$12:$J$14), 0))))), 0)</f>
        <v>0</v>
      </c>
      <c r="Z340" s="14">
        <f>IF($T340=Models!$E$16,IF($U340&lt;1,LOOKUP($A$3,Models!$D$7:$D$9,Models!$F$17:$F$19),IF(AND($U340&gt;=1,$U340&lt;=3),LOOKUP($A$3,Models!$D$7:$D$9,Models!$G$17:$G$19),IF(AND($U340&gt;=4,$U340&lt;=6),LOOKUP($A$3,Models!$D$7:$D$9,Models!$H$17:$H$19), IF(AND($U340&gt;=7,$U340&lt;=10),LOOKUP($A$3,Models!$D$7:$D$9,Models!$I$17:$I$19), IF($U340 &gt; 10,LOOKUP($A$3,Models!$D$7:$D$9,Models!$J$17:$J$19), 0))))), 0)</f>
        <v>0</v>
      </c>
      <c r="AA340" s="14">
        <f>IF($T340=Models!$E$21,IF($U340&lt;1,LOOKUP($A$3,Models!$D$7:$D$9,Models!$F$22:$F$24),IF(AND($U340&gt;=1,$U340&lt;=3),LOOKUP($A$3,Models!$D$7:$D$9,Models!$G$22:$G$24),IF(AND($U340&gt;=4,$U340&lt;=6),LOOKUP($A$3,Models!$D$7:$D$9,Models!$H$22:$H$24), IF(AND($U340&gt;=7,$U340&lt;=10),LOOKUP($A$3,Models!$D$7:$D$9,Models!$I$22:$I$24), IF($U340 &gt; 10,LOOKUP($A$3,Models!$D$7:$D$9,Models!$J$22:$J$24), 0))))), 0)</f>
        <v>0</v>
      </c>
      <c r="AB340" s="14">
        <f>IF($T340=Models!$E$26,IF($U340&lt;1,LOOKUP($A$3,Models!$D$7:$D$9,Models!$F$27:$F$29),IF(AND($U340&gt;=1,$U340&lt;=3),LOOKUP($A$3,Models!$D$7:$D$9,Models!$G$27:$G$29),IF(AND($U340&gt;=4,$U340&lt;=6),LOOKUP($A$3,Models!$D$7:$D$9,Models!$H$27:$H$29), IF(AND($U340&gt;=7,$U340&lt;=10),LOOKUP($A$3,Models!$D$7:$D$9,Models!$I$27:$I$29), IF($U340 &gt; 10,LOOKUP($A$3,Models!$D$7:$D$9,Models!$J$27:$J$29), 0))))), 0)</f>
        <v>0</v>
      </c>
      <c r="AC340" s="14">
        <f>IF($T340=Models!$E$31,IF($U340&lt;1,LOOKUP($A$3,Models!$D$7:$D$9,Models!$F$32:$F$34),IF(AND($U340&gt;=1,$U340&lt;=3),LOOKUP($A$3,Models!$D$7:$D$9,Models!$G$32:$G$34),IF(AND($U340&gt;=4,$U340&lt;=6),LOOKUP($A$3,Models!$D$7:$D$9,Models!$H$32:$H$34), IF(AND($U340&gt;=7,$U340&lt;=10),LOOKUP($A$3,Models!$D$7:$D$9,Models!$I$32:$I$34), IF($U340 &gt; 10,LOOKUP($A$3,Models!$D$7:$D$9,Models!$J$32:$J$34), 0))))), 0)</f>
        <v>0</v>
      </c>
      <c r="AD340" s="14">
        <f>IF($T340=Models!$E$39,IF($U340&lt;1,LOOKUP($A$3,Models!$D$7:$D$9,Models!$F$40:$F$42),IF(AND($U340&gt;=1,$U340&lt;=4),LOOKUP($A$3,Models!$D$7:$D$9,Models!$G$40:$G$42),IF(AND($U340&gt;=5,$U340&lt;=7),LOOKUP($A$3,Models!$D$7:$D$9,Models!$H$40:$H$42), IF($U340 &gt; 7,LOOKUP($A$3,Models!$D$7:$D$9,Models!$I$40:$I$42), 0)))), 0)</f>
        <v>0</v>
      </c>
      <c r="AE340" s="14">
        <f>IF($T340=Models!$E$44,IF($U340&lt;1,LOOKUP($A$3,Models!$D$7:$D$9,Models!$F$45:$F$47),IF(AND($U340&gt;=1,$U340&lt;=4),LOOKUP($A$3,Models!$D$7:$D$9,Models!$G$45:$G$47),IF(AND($U340&gt;=5,$U340&lt;=7),LOOKUP($A$3,Models!$D$7:$D$9,Models!$H$45:$H$47), IF($U340 &gt; 7,LOOKUP($A$3,Models!$D$7:$D$9,Models!$I$45:$I$47), 0)))), 0)</f>
        <v>0</v>
      </c>
      <c r="AF340" s="14">
        <f>IF($T340=Models!$E$49,IF($U340&lt;1,LOOKUP($A$3,Models!$D$7:$D$9,Models!$F$50:$F$52),IF(AND($U340&gt;=1,$U340&lt;=4),LOOKUP($A$3,Models!$D$7:$D$9,Models!$G$50:$G$52),IF(AND($U340&gt;=5,$U340&lt;=7),LOOKUP($A$3,Models!$D$7:$D$9,Models!$H$50:$H$52), IF($U340 &gt; 7,LOOKUP($A$3,Models!$D$7:$D$9,Models!$I$50:$I$52), 0)))), 0)</f>
        <v>0</v>
      </c>
      <c r="AG340" s="14">
        <f>IF($T340=Models!$E$54,IF($U340&lt;1,LOOKUP($A$3,Models!$D$7:$D$9,Models!$F$55:$F$57),IF(AND($U340&gt;=1,$U340&lt;=4),LOOKUP($A$3,Models!$D$7:$D$9,Models!$G$55:$G$57),IF(AND($U340&gt;=5,$U340&lt;=7),LOOKUP($A$3,Models!$D$7:$D$9,Models!$H$55:$H$57), IF($U340 &gt; 7,LOOKUP($A$3,Models!$D$7:$D$9,Models!$I$55:$I$57), 0)))), 0)</f>
        <v>0</v>
      </c>
      <c r="AH340" s="14">
        <f>IF($T340=Models!$E$59,IF($U340&lt;1,LOOKUP($A$3,Models!$D$7:$D$9,Models!$F$60:$F$62),IF(AND($U340&gt;=1,$U340&lt;=4),LOOKUP($A$3,Models!$D$7:$D$9,Models!$G$60:$G$62),IF(AND($U340&gt;=5,$U340&lt;=7),LOOKUP($A$3,Models!$D$7:$D$9,Models!$H$60:$H$62), IF($U340 &gt; 7,LOOKUP($A$3,Models!$D$7:$D$9,Models!$I$60:$I$62), 0)))), 0)</f>
        <v>0</v>
      </c>
    </row>
    <row r="341" spans="16:34">
      <c r="P341" s="6" t="e">
        <f ca="1">IF(LOOKUP(Beds!A374, Models!$A$4:$A$105, Models!$B$4:$B$105) = "QUEBEC 2", " ", IF(LOOKUP(Beds!A374, Models!$A$4:$A$105, Models!$B$4:$B$105) = "QUEBEC", " ", IF(Beds!B374 = 0, 0, YEAR(NOW())-IF(VALUE(LEFT(Beds!B374,2))&gt;80,CONCATENATE(19,LEFT(Beds!B374,2)),CONCATENATE(20,LEFT(Beds!B374,2))))))</f>
        <v>#N/A</v>
      </c>
      <c r="S341" s="7" t="str">
        <f>LEFT(Beds!A372,4)</f>
        <v/>
      </c>
      <c r="T341" t="str">
        <f>IF(S341 = "", " ", LOOKUP(S341,Models!$A$4:$A$99,Models!$B$4:$B$99))</f>
        <v xml:space="preserve"> </v>
      </c>
      <c r="U341" t="str">
        <f>Beds!C372</f>
        <v/>
      </c>
      <c r="W341">
        <f t="shared" si="5"/>
        <v>0</v>
      </c>
      <c r="X341" s="14">
        <f>IF($T341=Models!$E$6,IF($U341&lt;1,LOOKUP($A$3,Models!$D$7:$D$9,Models!$F$7:$F$9),IF(AND($U341&gt;=1,$U341&lt;=3),LOOKUP($A$3,Models!$D$7:$D$9,Models!$G$7:$G$9),IF(AND($U341&gt;=4,$U341&lt;=6),LOOKUP($A$3,Models!$D$7:$D$9,Models!$H$7:$H$9), IF(AND($U341&gt;=7,$U341&lt;=10),LOOKUP($A$3,Models!$D$7:$D$9,Models!$I$7:$I$9), IF($U341 &gt; 10,LOOKUP($A$3,Models!$D$7:$D$9,Models!$J$7:$J$9), 0))))), 0)</f>
        <v>0</v>
      </c>
      <c r="Y341" s="14">
        <f>IF($T341=Models!$E$11,IF($U341&lt;1,LOOKUP($A$3,Models!$D$7:$D$9,Models!$F$12:$F$14),IF(AND($U341&gt;=1,$U341&lt;=3),LOOKUP($A$3,Models!$D$7:$D$9,Models!$G$12:$G$14),IF(AND($U341&gt;=4,$U341&lt;=6),LOOKUP($A$3,Models!$D$7:$D$9,Models!$H$12:$H$14), IF(AND($U341&gt;=7,$U341&lt;=10),LOOKUP($A$3,Models!$D$7:$D$9,Models!$I$12:$I$14), IF($U341 &gt; 10,LOOKUP($A$3,Models!$D$7:$D$9,Models!$J$12:$J$14), 0))))), 0)</f>
        <v>0</v>
      </c>
      <c r="Z341" s="14">
        <f>IF($T341=Models!$E$16,IF($U341&lt;1,LOOKUP($A$3,Models!$D$7:$D$9,Models!$F$17:$F$19),IF(AND($U341&gt;=1,$U341&lt;=3),LOOKUP($A$3,Models!$D$7:$D$9,Models!$G$17:$G$19),IF(AND($U341&gt;=4,$U341&lt;=6),LOOKUP($A$3,Models!$D$7:$D$9,Models!$H$17:$H$19), IF(AND($U341&gt;=7,$U341&lt;=10),LOOKUP($A$3,Models!$D$7:$D$9,Models!$I$17:$I$19), IF($U341 &gt; 10,LOOKUP($A$3,Models!$D$7:$D$9,Models!$J$17:$J$19), 0))))), 0)</f>
        <v>0</v>
      </c>
      <c r="AA341" s="14">
        <f>IF($T341=Models!$E$21,IF($U341&lt;1,LOOKUP($A$3,Models!$D$7:$D$9,Models!$F$22:$F$24),IF(AND($U341&gt;=1,$U341&lt;=3),LOOKUP($A$3,Models!$D$7:$D$9,Models!$G$22:$G$24),IF(AND($U341&gt;=4,$U341&lt;=6),LOOKUP($A$3,Models!$D$7:$D$9,Models!$H$22:$H$24), IF(AND($U341&gt;=7,$U341&lt;=10),LOOKUP($A$3,Models!$D$7:$D$9,Models!$I$22:$I$24), IF($U341 &gt; 10,LOOKUP($A$3,Models!$D$7:$D$9,Models!$J$22:$J$24), 0))))), 0)</f>
        <v>0</v>
      </c>
      <c r="AB341" s="14">
        <f>IF($T341=Models!$E$26,IF($U341&lt;1,LOOKUP($A$3,Models!$D$7:$D$9,Models!$F$27:$F$29),IF(AND($U341&gt;=1,$U341&lt;=3),LOOKUP($A$3,Models!$D$7:$D$9,Models!$G$27:$G$29),IF(AND($U341&gt;=4,$U341&lt;=6),LOOKUP($A$3,Models!$D$7:$D$9,Models!$H$27:$H$29), IF(AND($U341&gt;=7,$U341&lt;=10),LOOKUP($A$3,Models!$D$7:$D$9,Models!$I$27:$I$29), IF($U341 &gt; 10,LOOKUP($A$3,Models!$D$7:$D$9,Models!$J$27:$J$29), 0))))), 0)</f>
        <v>0</v>
      </c>
      <c r="AC341" s="14">
        <f>IF($T341=Models!$E$31,IF($U341&lt;1,LOOKUP($A$3,Models!$D$7:$D$9,Models!$F$32:$F$34),IF(AND($U341&gt;=1,$U341&lt;=3),LOOKUP($A$3,Models!$D$7:$D$9,Models!$G$32:$G$34),IF(AND($U341&gt;=4,$U341&lt;=6),LOOKUP($A$3,Models!$D$7:$D$9,Models!$H$32:$H$34), IF(AND($U341&gt;=7,$U341&lt;=10),LOOKUP($A$3,Models!$D$7:$D$9,Models!$I$32:$I$34), IF($U341 &gt; 10,LOOKUP($A$3,Models!$D$7:$D$9,Models!$J$32:$J$34), 0))))), 0)</f>
        <v>0</v>
      </c>
      <c r="AD341" s="14">
        <f>IF($T341=Models!$E$39,IF($U341&lt;1,LOOKUP($A$3,Models!$D$7:$D$9,Models!$F$40:$F$42),IF(AND($U341&gt;=1,$U341&lt;=4),LOOKUP($A$3,Models!$D$7:$D$9,Models!$G$40:$G$42),IF(AND($U341&gt;=5,$U341&lt;=7),LOOKUP($A$3,Models!$D$7:$D$9,Models!$H$40:$H$42), IF($U341 &gt; 7,LOOKUP($A$3,Models!$D$7:$D$9,Models!$I$40:$I$42), 0)))), 0)</f>
        <v>0</v>
      </c>
      <c r="AE341" s="14">
        <f>IF($T341=Models!$E$44,IF($U341&lt;1,LOOKUP($A$3,Models!$D$7:$D$9,Models!$F$45:$F$47),IF(AND($U341&gt;=1,$U341&lt;=4),LOOKUP($A$3,Models!$D$7:$D$9,Models!$G$45:$G$47),IF(AND($U341&gt;=5,$U341&lt;=7),LOOKUP($A$3,Models!$D$7:$D$9,Models!$H$45:$H$47), IF($U341 &gt; 7,LOOKUP($A$3,Models!$D$7:$D$9,Models!$I$45:$I$47), 0)))), 0)</f>
        <v>0</v>
      </c>
      <c r="AF341" s="14">
        <f>IF($T341=Models!$E$49,IF($U341&lt;1,LOOKUP($A$3,Models!$D$7:$D$9,Models!$F$50:$F$52),IF(AND($U341&gt;=1,$U341&lt;=4),LOOKUP($A$3,Models!$D$7:$D$9,Models!$G$50:$G$52),IF(AND($U341&gt;=5,$U341&lt;=7),LOOKUP($A$3,Models!$D$7:$D$9,Models!$H$50:$H$52), IF($U341 &gt; 7,LOOKUP($A$3,Models!$D$7:$D$9,Models!$I$50:$I$52), 0)))), 0)</f>
        <v>0</v>
      </c>
      <c r="AG341" s="14">
        <f>IF($T341=Models!$E$54,IF($U341&lt;1,LOOKUP($A$3,Models!$D$7:$D$9,Models!$F$55:$F$57),IF(AND($U341&gt;=1,$U341&lt;=4),LOOKUP($A$3,Models!$D$7:$D$9,Models!$G$55:$G$57),IF(AND($U341&gt;=5,$U341&lt;=7),LOOKUP($A$3,Models!$D$7:$D$9,Models!$H$55:$H$57), IF($U341 &gt; 7,LOOKUP($A$3,Models!$D$7:$D$9,Models!$I$55:$I$57), 0)))), 0)</f>
        <v>0</v>
      </c>
      <c r="AH341" s="14">
        <f>IF($T341=Models!$E$59,IF($U341&lt;1,LOOKUP($A$3,Models!$D$7:$D$9,Models!$F$60:$F$62),IF(AND($U341&gt;=1,$U341&lt;=4),LOOKUP($A$3,Models!$D$7:$D$9,Models!$G$60:$G$62),IF(AND($U341&gt;=5,$U341&lt;=7),LOOKUP($A$3,Models!$D$7:$D$9,Models!$H$60:$H$62), IF($U341 &gt; 7,LOOKUP($A$3,Models!$D$7:$D$9,Models!$I$60:$I$62), 0)))), 0)</f>
        <v>0</v>
      </c>
    </row>
    <row r="342" spans="16:34">
      <c r="P342" s="6" t="e">
        <f ca="1">IF(LOOKUP(Beds!A375, Models!$A$4:$A$105, Models!$B$4:$B$105) = "QUEBEC 2", " ", IF(LOOKUP(Beds!A375, Models!$A$4:$A$105, Models!$B$4:$B$105) = "QUEBEC", " ", IF(Beds!B375 = 0, 0, YEAR(NOW())-IF(VALUE(LEFT(Beds!B375,2))&gt;80,CONCATENATE(19,LEFT(Beds!B375,2)),CONCATENATE(20,LEFT(Beds!B375,2))))))</f>
        <v>#N/A</v>
      </c>
      <c r="S342" s="7" t="str">
        <f>LEFT(Beds!A373,4)</f>
        <v/>
      </c>
      <c r="T342" t="str">
        <f>IF(S342 = "", " ", LOOKUP(S342,Models!$A$4:$A$99,Models!$B$4:$B$99))</f>
        <v xml:space="preserve"> </v>
      </c>
      <c r="U342" t="str">
        <f>Beds!C373</f>
        <v/>
      </c>
      <c r="W342">
        <f t="shared" si="5"/>
        <v>0</v>
      </c>
      <c r="X342" s="14">
        <f>IF($T342=Models!$E$6,IF($U342&lt;1,LOOKUP($A$3,Models!$D$7:$D$9,Models!$F$7:$F$9),IF(AND($U342&gt;=1,$U342&lt;=3),LOOKUP($A$3,Models!$D$7:$D$9,Models!$G$7:$G$9),IF(AND($U342&gt;=4,$U342&lt;=6),LOOKUP($A$3,Models!$D$7:$D$9,Models!$H$7:$H$9), IF(AND($U342&gt;=7,$U342&lt;=10),LOOKUP($A$3,Models!$D$7:$D$9,Models!$I$7:$I$9), IF($U342 &gt; 10,LOOKUP($A$3,Models!$D$7:$D$9,Models!$J$7:$J$9), 0))))), 0)</f>
        <v>0</v>
      </c>
      <c r="Y342" s="14">
        <f>IF($T342=Models!$E$11,IF($U342&lt;1,LOOKUP($A$3,Models!$D$7:$D$9,Models!$F$12:$F$14),IF(AND($U342&gt;=1,$U342&lt;=3),LOOKUP($A$3,Models!$D$7:$D$9,Models!$G$12:$G$14),IF(AND($U342&gt;=4,$U342&lt;=6),LOOKUP($A$3,Models!$D$7:$D$9,Models!$H$12:$H$14), IF(AND($U342&gt;=7,$U342&lt;=10),LOOKUP($A$3,Models!$D$7:$D$9,Models!$I$12:$I$14), IF($U342 &gt; 10,LOOKUP($A$3,Models!$D$7:$D$9,Models!$J$12:$J$14), 0))))), 0)</f>
        <v>0</v>
      </c>
      <c r="Z342" s="14">
        <f>IF($T342=Models!$E$16,IF($U342&lt;1,LOOKUP($A$3,Models!$D$7:$D$9,Models!$F$17:$F$19),IF(AND($U342&gt;=1,$U342&lt;=3),LOOKUP($A$3,Models!$D$7:$D$9,Models!$G$17:$G$19),IF(AND($U342&gt;=4,$U342&lt;=6),LOOKUP($A$3,Models!$D$7:$D$9,Models!$H$17:$H$19), IF(AND($U342&gt;=7,$U342&lt;=10),LOOKUP($A$3,Models!$D$7:$D$9,Models!$I$17:$I$19), IF($U342 &gt; 10,LOOKUP($A$3,Models!$D$7:$D$9,Models!$J$17:$J$19), 0))))), 0)</f>
        <v>0</v>
      </c>
      <c r="AA342" s="14">
        <f>IF($T342=Models!$E$21,IF($U342&lt;1,LOOKUP($A$3,Models!$D$7:$D$9,Models!$F$22:$F$24),IF(AND($U342&gt;=1,$U342&lt;=3),LOOKUP($A$3,Models!$D$7:$D$9,Models!$G$22:$G$24),IF(AND($U342&gt;=4,$U342&lt;=6),LOOKUP($A$3,Models!$D$7:$D$9,Models!$H$22:$H$24), IF(AND($U342&gt;=7,$U342&lt;=10),LOOKUP($A$3,Models!$D$7:$D$9,Models!$I$22:$I$24), IF($U342 &gt; 10,LOOKUP($A$3,Models!$D$7:$D$9,Models!$J$22:$J$24), 0))))), 0)</f>
        <v>0</v>
      </c>
      <c r="AB342" s="14">
        <f>IF($T342=Models!$E$26,IF($U342&lt;1,LOOKUP($A$3,Models!$D$7:$D$9,Models!$F$27:$F$29),IF(AND($U342&gt;=1,$U342&lt;=3),LOOKUP($A$3,Models!$D$7:$D$9,Models!$G$27:$G$29),IF(AND($U342&gt;=4,$U342&lt;=6),LOOKUP($A$3,Models!$D$7:$D$9,Models!$H$27:$H$29), IF(AND($U342&gt;=7,$U342&lt;=10),LOOKUP($A$3,Models!$D$7:$D$9,Models!$I$27:$I$29), IF($U342 &gt; 10,LOOKUP($A$3,Models!$D$7:$D$9,Models!$J$27:$J$29), 0))))), 0)</f>
        <v>0</v>
      </c>
      <c r="AC342" s="14">
        <f>IF($T342=Models!$E$31,IF($U342&lt;1,LOOKUP($A$3,Models!$D$7:$D$9,Models!$F$32:$F$34),IF(AND($U342&gt;=1,$U342&lt;=3),LOOKUP($A$3,Models!$D$7:$D$9,Models!$G$32:$G$34),IF(AND($U342&gt;=4,$U342&lt;=6),LOOKUP($A$3,Models!$D$7:$D$9,Models!$H$32:$H$34), IF(AND($U342&gt;=7,$U342&lt;=10),LOOKUP($A$3,Models!$D$7:$D$9,Models!$I$32:$I$34), IF($U342 &gt; 10,LOOKUP($A$3,Models!$D$7:$D$9,Models!$J$32:$J$34), 0))))), 0)</f>
        <v>0</v>
      </c>
      <c r="AD342" s="14">
        <f>IF($T342=Models!$E$39,IF($U342&lt;1,LOOKUP($A$3,Models!$D$7:$D$9,Models!$F$40:$F$42),IF(AND($U342&gt;=1,$U342&lt;=4),LOOKUP($A$3,Models!$D$7:$D$9,Models!$G$40:$G$42),IF(AND($U342&gt;=5,$U342&lt;=7),LOOKUP($A$3,Models!$D$7:$D$9,Models!$H$40:$H$42), IF($U342 &gt; 7,LOOKUP($A$3,Models!$D$7:$D$9,Models!$I$40:$I$42), 0)))), 0)</f>
        <v>0</v>
      </c>
      <c r="AE342" s="14">
        <f>IF($T342=Models!$E$44,IF($U342&lt;1,LOOKUP($A$3,Models!$D$7:$D$9,Models!$F$45:$F$47),IF(AND($U342&gt;=1,$U342&lt;=4),LOOKUP($A$3,Models!$D$7:$D$9,Models!$G$45:$G$47),IF(AND($U342&gt;=5,$U342&lt;=7),LOOKUP($A$3,Models!$D$7:$D$9,Models!$H$45:$H$47), IF($U342 &gt; 7,LOOKUP($A$3,Models!$D$7:$D$9,Models!$I$45:$I$47), 0)))), 0)</f>
        <v>0</v>
      </c>
      <c r="AF342" s="14">
        <f>IF($T342=Models!$E$49,IF($U342&lt;1,LOOKUP($A$3,Models!$D$7:$D$9,Models!$F$50:$F$52),IF(AND($U342&gt;=1,$U342&lt;=4),LOOKUP($A$3,Models!$D$7:$D$9,Models!$G$50:$G$52),IF(AND($U342&gt;=5,$U342&lt;=7),LOOKUP($A$3,Models!$D$7:$D$9,Models!$H$50:$H$52), IF($U342 &gt; 7,LOOKUP($A$3,Models!$D$7:$D$9,Models!$I$50:$I$52), 0)))), 0)</f>
        <v>0</v>
      </c>
      <c r="AG342" s="14">
        <f>IF($T342=Models!$E$54,IF($U342&lt;1,LOOKUP($A$3,Models!$D$7:$D$9,Models!$F$55:$F$57),IF(AND($U342&gt;=1,$U342&lt;=4),LOOKUP($A$3,Models!$D$7:$D$9,Models!$G$55:$G$57),IF(AND($U342&gt;=5,$U342&lt;=7),LOOKUP($A$3,Models!$D$7:$D$9,Models!$H$55:$H$57), IF($U342 &gt; 7,LOOKUP($A$3,Models!$D$7:$D$9,Models!$I$55:$I$57), 0)))), 0)</f>
        <v>0</v>
      </c>
      <c r="AH342" s="14">
        <f>IF($T342=Models!$E$59,IF($U342&lt;1,LOOKUP($A$3,Models!$D$7:$D$9,Models!$F$60:$F$62),IF(AND($U342&gt;=1,$U342&lt;=4),LOOKUP($A$3,Models!$D$7:$D$9,Models!$G$60:$G$62),IF(AND($U342&gt;=5,$U342&lt;=7),LOOKUP($A$3,Models!$D$7:$D$9,Models!$H$60:$H$62), IF($U342 &gt; 7,LOOKUP($A$3,Models!$D$7:$D$9,Models!$I$60:$I$62), 0)))), 0)</f>
        <v>0</v>
      </c>
    </row>
    <row r="343" spans="16:34">
      <c r="P343" s="6" t="e">
        <f ca="1">IF(LOOKUP(Beds!A376, Models!$A$4:$A$105, Models!$B$4:$B$105) = "QUEBEC 2", " ", IF(LOOKUP(Beds!A376, Models!$A$4:$A$105, Models!$B$4:$B$105) = "QUEBEC", " ", IF(Beds!B376 = 0, 0, YEAR(NOW())-IF(VALUE(LEFT(Beds!B376,2))&gt;80,CONCATENATE(19,LEFT(Beds!B376,2)),CONCATENATE(20,LEFT(Beds!B376,2))))))</f>
        <v>#N/A</v>
      </c>
      <c r="S343" s="7" t="str">
        <f>LEFT(Beds!A374,4)</f>
        <v/>
      </c>
      <c r="T343" t="str">
        <f>IF(S343 = "", " ", LOOKUP(S343,Models!$A$4:$A$99,Models!$B$4:$B$99))</f>
        <v xml:space="preserve"> </v>
      </c>
      <c r="U343" t="str">
        <f>Beds!C374</f>
        <v/>
      </c>
      <c r="W343">
        <f t="shared" si="5"/>
        <v>0</v>
      </c>
      <c r="X343" s="14">
        <f>IF($T343=Models!$E$6,IF($U343&lt;1,LOOKUP($A$3,Models!$D$7:$D$9,Models!$F$7:$F$9),IF(AND($U343&gt;=1,$U343&lt;=3),LOOKUP($A$3,Models!$D$7:$D$9,Models!$G$7:$G$9),IF(AND($U343&gt;=4,$U343&lt;=6),LOOKUP($A$3,Models!$D$7:$D$9,Models!$H$7:$H$9), IF(AND($U343&gt;=7,$U343&lt;=10),LOOKUP($A$3,Models!$D$7:$D$9,Models!$I$7:$I$9), IF($U343 &gt; 10,LOOKUP($A$3,Models!$D$7:$D$9,Models!$J$7:$J$9), 0))))), 0)</f>
        <v>0</v>
      </c>
      <c r="Y343" s="14">
        <f>IF($T343=Models!$E$11,IF($U343&lt;1,LOOKUP($A$3,Models!$D$7:$D$9,Models!$F$12:$F$14),IF(AND($U343&gt;=1,$U343&lt;=3),LOOKUP($A$3,Models!$D$7:$D$9,Models!$G$12:$G$14),IF(AND($U343&gt;=4,$U343&lt;=6),LOOKUP($A$3,Models!$D$7:$D$9,Models!$H$12:$H$14), IF(AND($U343&gt;=7,$U343&lt;=10),LOOKUP($A$3,Models!$D$7:$D$9,Models!$I$12:$I$14), IF($U343 &gt; 10,LOOKUP($A$3,Models!$D$7:$D$9,Models!$J$12:$J$14), 0))))), 0)</f>
        <v>0</v>
      </c>
      <c r="Z343" s="14">
        <f>IF($T343=Models!$E$16,IF($U343&lt;1,LOOKUP($A$3,Models!$D$7:$D$9,Models!$F$17:$F$19),IF(AND($U343&gt;=1,$U343&lt;=3),LOOKUP($A$3,Models!$D$7:$D$9,Models!$G$17:$G$19),IF(AND($U343&gt;=4,$U343&lt;=6),LOOKUP($A$3,Models!$D$7:$D$9,Models!$H$17:$H$19), IF(AND($U343&gt;=7,$U343&lt;=10),LOOKUP($A$3,Models!$D$7:$D$9,Models!$I$17:$I$19), IF($U343 &gt; 10,LOOKUP($A$3,Models!$D$7:$D$9,Models!$J$17:$J$19), 0))))), 0)</f>
        <v>0</v>
      </c>
      <c r="AA343" s="14">
        <f>IF($T343=Models!$E$21,IF($U343&lt;1,LOOKUP($A$3,Models!$D$7:$D$9,Models!$F$22:$F$24),IF(AND($U343&gt;=1,$U343&lt;=3),LOOKUP($A$3,Models!$D$7:$D$9,Models!$G$22:$G$24),IF(AND($U343&gt;=4,$U343&lt;=6),LOOKUP($A$3,Models!$D$7:$D$9,Models!$H$22:$H$24), IF(AND($U343&gt;=7,$U343&lt;=10),LOOKUP($A$3,Models!$D$7:$D$9,Models!$I$22:$I$24), IF($U343 &gt; 10,LOOKUP($A$3,Models!$D$7:$D$9,Models!$J$22:$J$24), 0))))), 0)</f>
        <v>0</v>
      </c>
      <c r="AB343" s="14">
        <f>IF($T343=Models!$E$26,IF($U343&lt;1,LOOKUP($A$3,Models!$D$7:$D$9,Models!$F$27:$F$29),IF(AND($U343&gt;=1,$U343&lt;=3),LOOKUP($A$3,Models!$D$7:$D$9,Models!$G$27:$G$29),IF(AND($U343&gt;=4,$U343&lt;=6),LOOKUP($A$3,Models!$D$7:$D$9,Models!$H$27:$H$29), IF(AND($U343&gt;=7,$U343&lt;=10),LOOKUP($A$3,Models!$D$7:$D$9,Models!$I$27:$I$29), IF($U343 &gt; 10,LOOKUP($A$3,Models!$D$7:$D$9,Models!$J$27:$J$29), 0))))), 0)</f>
        <v>0</v>
      </c>
      <c r="AC343" s="14">
        <f>IF($T343=Models!$E$31,IF($U343&lt;1,LOOKUP($A$3,Models!$D$7:$D$9,Models!$F$32:$F$34),IF(AND($U343&gt;=1,$U343&lt;=3),LOOKUP($A$3,Models!$D$7:$D$9,Models!$G$32:$G$34),IF(AND($U343&gt;=4,$U343&lt;=6),LOOKUP($A$3,Models!$D$7:$D$9,Models!$H$32:$H$34), IF(AND($U343&gt;=7,$U343&lt;=10),LOOKUP($A$3,Models!$D$7:$D$9,Models!$I$32:$I$34), IF($U343 &gt; 10,LOOKUP($A$3,Models!$D$7:$D$9,Models!$J$32:$J$34), 0))))), 0)</f>
        <v>0</v>
      </c>
      <c r="AD343" s="14">
        <f>IF($T343=Models!$E$39,IF($U343&lt;1,LOOKUP($A$3,Models!$D$7:$D$9,Models!$F$40:$F$42),IF(AND($U343&gt;=1,$U343&lt;=4),LOOKUP($A$3,Models!$D$7:$D$9,Models!$G$40:$G$42),IF(AND($U343&gt;=5,$U343&lt;=7),LOOKUP($A$3,Models!$D$7:$D$9,Models!$H$40:$H$42), IF($U343 &gt; 7,LOOKUP($A$3,Models!$D$7:$D$9,Models!$I$40:$I$42), 0)))), 0)</f>
        <v>0</v>
      </c>
      <c r="AE343" s="14">
        <f>IF($T343=Models!$E$44,IF($U343&lt;1,LOOKUP($A$3,Models!$D$7:$D$9,Models!$F$45:$F$47),IF(AND($U343&gt;=1,$U343&lt;=4),LOOKUP($A$3,Models!$D$7:$D$9,Models!$G$45:$G$47),IF(AND($U343&gt;=5,$U343&lt;=7),LOOKUP($A$3,Models!$D$7:$D$9,Models!$H$45:$H$47), IF($U343 &gt; 7,LOOKUP($A$3,Models!$D$7:$D$9,Models!$I$45:$I$47), 0)))), 0)</f>
        <v>0</v>
      </c>
      <c r="AF343" s="14">
        <f>IF($T343=Models!$E$49,IF($U343&lt;1,LOOKUP($A$3,Models!$D$7:$D$9,Models!$F$50:$F$52),IF(AND($U343&gt;=1,$U343&lt;=4),LOOKUP($A$3,Models!$D$7:$D$9,Models!$G$50:$G$52),IF(AND($U343&gt;=5,$U343&lt;=7),LOOKUP($A$3,Models!$D$7:$D$9,Models!$H$50:$H$52), IF($U343 &gt; 7,LOOKUP($A$3,Models!$D$7:$D$9,Models!$I$50:$I$52), 0)))), 0)</f>
        <v>0</v>
      </c>
      <c r="AG343" s="14">
        <f>IF($T343=Models!$E$54,IF($U343&lt;1,LOOKUP($A$3,Models!$D$7:$D$9,Models!$F$55:$F$57),IF(AND($U343&gt;=1,$U343&lt;=4),LOOKUP($A$3,Models!$D$7:$D$9,Models!$G$55:$G$57),IF(AND($U343&gt;=5,$U343&lt;=7),LOOKUP($A$3,Models!$D$7:$D$9,Models!$H$55:$H$57), IF($U343 &gt; 7,LOOKUP($A$3,Models!$D$7:$D$9,Models!$I$55:$I$57), 0)))), 0)</f>
        <v>0</v>
      </c>
      <c r="AH343" s="14">
        <f>IF($T343=Models!$E$59,IF($U343&lt;1,LOOKUP($A$3,Models!$D$7:$D$9,Models!$F$60:$F$62),IF(AND($U343&gt;=1,$U343&lt;=4),LOOKUP($A$3,Models!$D$7:$D$9,Models!$G$60:$G$62),IF(AND($U343&gt;=5,$U343&lt;=7),LOOKUP($A$3,Models!$D$7:$D$9,Models!$H$60:$H$62), IF($U343 &gt; 7,LOOKUP($A$3,Models!$D$7:$D$9,Models!$I$60:$I$62), 0)))), 0)</f>
        <v>0</v>
      </c>
    </row>
    <row r="344" spans="16:34">
      <c r="P344" s="6" t="e">
        <f ca="1">IF(LOOKUP(Beds!A377, Models!$A$4:$A$105, Models!$B$4:$B$105) = "QUEBEC 2", " ", IF(LOOKUP(Beds!A377, Models!$A$4:$A$105, Models!$B$4:$B$105) = "QUEBEC", " ", IF(Beds!B377 = 0, 0, YEAR(NOW())-IF(VALUE(LEFT(Beds!B377,2))&gt;80,CONCATENATE(19,LEFT(Beds!B377,2)),CONCATENATE(20,LEFT(Beds!B377,2))))))</f>
        <v>#N/A</v>
      </c>
      <c r="S344" s="7" t="str">
        <f>LEFT(Beds!A375,4)</f>
        <v/>
      </c>
      <c r="T344" t="str">
        <f>IF(S344 = "", " ", LOOKUP(S344,Models!$A$4:$A$99,Models!$B$4:$B$99))</f>
        <v xml:space="preserve"> </v>
      </c>
      <c r="U344" t="str">
        <f>Beds!C375</f>
        <v/>
      </c>
      <c r="W344">
        <f t="shared" si="5"/>
        <v>0</v>
      </c>
      <c r="X344" s="14">
        <f>IF($T344=Models!$E$6,IF($U344&lt;1,LOOKUP($A$3,Models!$D$7:$D$9,Models!$F$7:$F$9),IF(AND($U344&gt;=1,$U344&lt;=3),LOOKUP($A$3,Models!$D$7:$D$9,Models!$G$7:$G$9),IF(AND($U344&gt;=4,$U344&lt;=6),LOOKUP($A$3,Models!$D$7:$D$9,Models!$H$7:$H$9), IF(AND($U344&gt;=7,$U344&lt;=10),LOOKUP($A$3,Models!$D$7:$D$9,Models!$I$7:$I$9), IF($U344 &gt; 10,LOOKUP($A$3,Models!$D$7:$D$9,Models!$J$7:$J$9), 0))))), 0)</f>
        <v>0</v>
      </c>
      <c r="Y344" s="14">
        <f>IF($T344=Models!$E$11,IF($U344&lt;1,LOOKUP($A$3,Models!$D$7:$D$9,Models!$F$12:$F$14),IF(AND($U344&gt;=1,$U344&lt;=3),LOOKUP($A$3,Models!$D$7:$D$9,Models!$G$12:$G$14),IF(AND($U344&gt;=4,$U344&lt;=6),LOOKUP($A$3,Models!$D$7:$D$9,Models!$H$12:$H$14), IF(AND($U344&gt;=7,$U344&lt;=10),LOOKUP($A$3,Models!$D$7:$D$9,Models!$I$12:$I$14), IF($U344 &gt; 10,LOOKUP($A$3,Models!$D$7:$D$9,Models!$J$12:$J$14), 0))))), 0)</f>
        <v>0</v>
      </c>
      <c r="Z344" s="14">
        <f>IF($T344=Models!$E$16,IF($U344&lt;1,LOOKUP($A$3,Models!$D$7:$D$9,Models!$F$17:$F$19),IF(AND($U344&gt;=1,$U344&lt;=3),LOOKUP($A$3,Models!$D$7:$D$9,Models!$G$17:$G$19),IF(AND($U344&gt;=4,$U344&lt;=6),LOOKUP($A$3,Models!$D$7:$D$9,Models!$H$17:$H$19), IF(AND($U344&gt;=7,$U344&lt;=10),LOOKUP($A$3,Models!$D$7:$D$9,Models!$I$17:$I$19), IF($U344 &gt; 10,LOOKUP($A$3,Models!$D$7:$D$9,Models!$J$17:$J$19), 0))))), 0)</f>
        <v>0</v>
      </c>
      <c r="AA344" s="14">
        <f>IF($T344=Models!$E$21,IF($U344&lt;1,LOOKUP($A$3,Models!$D$7:$D$9,Models!$F$22:$F$24),IF(AND($U344&gt;=1,$U344&lt;=3),LOOKUP($A$3,Models!$D$7:$D$9,Models!$G$22:$G$24),IF(AND($U344&gt;=4,$U344&lt;=6),LOOKUP($A$3,Models!$D$7:$D$9,Models!$H$22:$H$24), IF(AND($U344&gt;=7,$U344&lt;=10),LOOKUP($A$3,Models!$D$7:$D$9,Models!$I$22:$I$24), IF($U344 &gt; 10,LOOKUP($A$3,Models!$D$7:$D$9,Models!$J$22:$J$24), 0))))), 0)</f>
        <v>0</v>
      </c>
      <c r="AB344" s="14">
        <f>IF($T344=Models!$E$26,IF($U344&lt;1,LOOKUP($A$3,Models!$D$7:$D$9,Models!$F$27:$F$29),IF(AND($U344&gt;=1,$U344&lt;=3),LOOKUP($A$3,Models!$D$7:$D$9,Models!$G$27:$G$29),IF(AND($U344&gt;=4,$U344&lt;=6),LOOKUP($A$3,Models!$D$7:$D$9,Models!$H$27:$H$29), IF(AND($U344&gt;=7,$U344&lt;=10),LOOKUP($A$3,Models!$D$7:$D$9,Models!$I$27:$I$29), IF($U344 &gt; 10,LOOKUP($A$3,Models!$D$7:$D$9,Models!$J$27:$J$29), 0))))), 0)</f>
        <v>0</v>
      </c>
      <c r="AC344" s="14">
        <f>IF($T344=Models!$E$31,IF($U344&lt;1,LOOKUP($A$3,Models!$D$7:$D$9,Models!$F$32:$F$34),IF(AND($U344&gt;=1,$U344&lt;=3),LOOKUP($A$3,Models!$D$7:$D$9,Models!$G$32:$G$34),IF(AND($U344&gt;=4,$U344&lt;=6),LOOKUP($A$3,Models!$D$7:$D$9,Models!$H$32:$H$34), IF(AND($U344&gt;=7,$U344&lt;=10),LOOKUP($A$3,Models!$D$7:$D$9,Models!$I$32:$I$34), IF($U344 &gt; 10,LOOKUP($A$3,Models!$D$7:$D$9,Models!$J$32:$J$34), 0))))), 0)</f>
        <v>0</v>
      </c>
      <c r="AD344" s="14">
        <f>IF($T344=Models!$E$39,IF($U344&lt;1,LOOKUP($A$3,Models!$D$7:$D$9,Models!$F$40:$F$42),IF(AND($U344&gt;=1,$U344&lt;=4),LOOKUP($A$3,Models!$D$7:$D$9,Models!$G$40:$G$42),IF(AND($U344&gt;=5,$U344&lt;=7),LOOKUP($A$3,Models!$D$7:$D$9,Models!$H$40:$H$42), IF($U344 &gt; 7,LOOKUP($A$3,Models!$D$7:$D$9,Models!$I$40:$I$42), 0)))), 0)</f>
        <v>0</v>
      </c>
      <c r="AE344" s="14">
        <f>IF($T344=Models!$E$44,IF($U344&lt;1,LOOKUP($A$3,Models!$D$7:$D$9,Models!$F$45:$F$47),IF(AND($U344&gt;=1,$U344&lt;=4),LOOKUP($A$3,Models!$D$7:$D$9,Models!$G$45:$G$47),IF(AND($U344&gt;=5,$U344&lt;=7),LOOKUP($A$3,Models!$D$7:$D$9,Models!$H$45:$H$47), IF($U344 &gt; 7,LOOKUP($A$3,Models!$D$7:$D$9,Models!$I$45:$I$47), 0)))), 0)</f>
        <v>0</v>
      </c>
      <c r="AF344" s="14">
        <f>IF($T344=Models!$E$49,IF($U344&lt;1,LOOKUP($A$3,Models!$D$7:$D$9,Models!$F$50:$F$52),IF(AND($U344&gt;=1,$U344&lt;=4),LOOKUP($A$3,Models!$D$7:$D$9,Models!$G$50:$G$52),IF(AND($U344&gt;=5,$U344&lt;=7),LOOKUP($A$3,Models!$D$7:$D$9,Models!$H$50:$H$52), IF($U344 &gt; 7,LOOKUP($A$3,Models!$D$7:$D$9,Models!$I$50:$I$52), 0)))), 0)</f>
        <v>0</v>
      </c>
      <c r="AG344" s="14">
        <f>IF($T344=Models!$E$54,IF($U344&lt;1,LOOKUP($A$3,Models!$D$7:$D$9,Models!$F$55:$F$57),IF(AND($U344&gt;=1,$U344&lt;=4),LOOKUP($A$3,Models!$D$7:$D$9,Models!$G$55:$G$57),IF(AND($U344&gt;=5,$U344&lt;=7),LOOKUP($A$3,Models!$D$7:$D$9,Models!$H$55:$H$57), IF($U344 &gt; 7,LOOKUP($A$3,Models!$D$7:$D$9,Models!$I$55:$I$57), 0)))), 0)</f>
        <v>0</v>
      </c>
      <c r="AH344" s="14">
        <f>IF($T344=Models!$E$59,IF($U344&lt;1,LOOKUP($A$3,Models!$D$7:$D$9,Models!$F$60:$F$62),IF(AND($U344&gt;=1,$U344&lt;=4),LOOKUP($A$3,Models!$D$7:$D$9,Models!$G$60:$G$62),IF(AND($U344&gt;=5,$U344&lt;=7),LOOKUP($A$3,Models!$D$7:$D$9,Models!$H$60:$H$62), IF($U344 &gt; 7,LOOKUP($A$3,Models!$D$7:$D$9,Models!$I$60:$I$62), 0)))), 0)</f>
        <v>0</v>
      </c>
    </row>
    <row r="345" spans="16:34">
      <c r="P345" s="6" t="e">
        <f ca="1">IF(LOOKUP(Beds!A378, Models!$A$4:$A$105, Models!$B$4:$B$105) = "QUEBEC 2", " ", IF(LOOKUP(Beds!A378, Models!$A$4:$A$105, Models!$B$4:$B$105) = "QUEBEC", " ", IF(Beds!B378 = 0, 0, YEAR(NOW())-IF(VALUE(LEFT(Beds!B378,2))&gt;80,CONCATENATE(19,LEFT(Beds!B378,2)),CONCATENATE(20,LEFT(Beds!B378,2))))))</f>
        <v>#N/A</v>
      </c>
      <c r="S345" s="7" t="str">
        <f>LEFT(Beds!A376,4)</f>
        <v/>
      </c>
      <c r="T345" t="str">
        <f>IF(S345 = "", " ", LOOKUP(S345,Models!$A$4:$A$99,Models!$B$4:$B$99))</f>
        <v xml:space="preserve"> </v>
      </c>
      <c r="U345" t="str">
        <f>Beds!C376</f>
        <v/>
      </c>
      <c r="W345">
        <f t="shared" si="5"/>
        <v>0</v>
      </c>
      <c r="X345" s="14">
        <f>IF($T345=Models!$E$6,IF($U345&lt;1,LOOKUP($A$3,Models!$D$7:$D$9,Models!$F$7:$F$9),IF(AND($U345&gt;=1,$U345&lt;=3),LOOKUP($A$3,Models!$D$7:$D$9,Models!$G$7:$G$9),IF(AND($U345&gt;=4,$U345&lt;=6),LOOKUP($A$3,Models!$D$7:$D$9,Models!$H$7:$H$9), IF(AND($U345&gt;=7,$U345&lt;=10),LOOKUP($A$3,Models!$D$7:$D$9,Models!$I$7:$I$9), IF($U345 &gt; 10,LOOKUP($A$3,Models!$D$7:$D$9,Models!$J$7:$J$9), 0))))), 0)</f>
        <v>0</v>
      </c>
      <c r="Y345" s="14">
        <f>IF($T345=Models!$E$11,IF($U345&lt;1,LOOKUP($A$3,Models!$D$7:$D$9,Models!$F$12:$F$14),IF(AND($U345&gt;=1,$U345&lt;=3),LOOKUP($A$3,Models!$D$7:$D$9,Models!$G$12:$G$14),IF(AND($U345&gt;=4,$U345&lt;=6),LOOKUP($A$3,Models!$D$7:$D$9,Models!$H$12:$H$14), IF(AND($U345&gt;=7,$U345&lt;=10),LOOKUP($A$3,Models!$D$7:$D$9,Models!$I$12:$I$14), IF($U345 &gt; 10,LOOKUP($A$3,Models!$D$7:$D$9,Models!$J$12:$J$14), 0))))), 0)</f>
        <v>0</v>
      </c>
      <c r="Z345" s="14">
        <f>IF($T345=Models!$E$16,IF($U345&lt;1,LOOKUP($A$3,Models!$D$7:$D$9,Models!$F$17:$F$19),IF(AND($U345&gt;=1,$U345&lt;=3),LOOKUP($A$3,Models!$D$7:$D$9,Models!$G$17:$G$19),IF(AND($U345&gt;=4,$U345&lt;=6),LOOKUP($A$3,Models!$D$7:$D$9,Models!$H$17:$H$19), IF(AND($U345&gt;=7,$U345&lt;=10),LOOKUP($A$3,Models!$D$7:$D$9,Models!$I$17:$I$19), IF($U345 &gt; 10,LOOKUP($A$3,Models!$D$7:$D$9,Models!$J$17:$J$19), 0))))), 0)</f>
        <v>0</v>
      </c>
      <c r="AA345" s="14">
        <f>IF($T345=Models!$E$21,IF($U345&lt;1,LOOKUP($A$3,Models!$D$7:$D$9,Models!$F$22:$F$24),IF(AND($U345&gt;=1,$U345&lt;=3),LOOKUP($A$3,Models!$D$7:$D$9,Models!$G$22:$G$24),IF(AND($U345&gt;=4,$U345&lt;=6),LOOKUP($A$3,Models!$D$7:$D$9,Models!$H$22:$H$24), IF(AND($U345&gt;=7,$U345&lt;=10),LOOKUP($A$3,Models!$D$7:$D$9,Models!$I$22:$I$24), IF($U345 &gt; 10,LOOKUP($A$3,Models!$D$7:$D$9,Models!$J$22:$J$24), 0))))), 0)</f>
        <v>0</v>
      </c>
      <c r="AB345" s="14">
        <f>IF($T345=Models!$E$26,IF($U345&lt;1,LOOKUP($A$3,Models!$D$7:$D$9,Models!$F$27:$F$29),IF(AND($U345&gt;=1,$U345&lt;=3),LOOKUP($A$3,Models!$D$7:$D$9,Models!$G$27:$G$29),IF(AND($U345&gt;=4,$U345&lt;=6),LOOKUP($A$3,Models!$D$7:$D$9,Models!$H$27:$H$29), IF(AND($U345&gt;=7,$U345&lt;=10),LOOKUP($A$3,Models!$D$7:$D$9,Models!$I$27:$I$29), IF($U345 &gt; 10,LOOKUP($A$3,Models!$D$7:$D$9,Models!$J$27:$J$29), 0))))), 0)</f>
        <v>0</v>
      </c>
      <c r="AC345" s="14">
        <f>IF($T345=Models!$E$31,IF($U345&lt;1,LOOKUP($A$3,Models!$D$7:$D$9,Models!$F$32:$F$34),IF(AND($U345&gt;=1,$U345&lt;=3),LOOKUP($A$3,Models!$D$7:$D$9,Models!$G$32:$G$34),IF(AND($U345&gt;=4,$U345&lt;=6),LOOKUP($A$3,Models!$D$7:$D$9,Models!$H$32:$H$34), IF(AND($U345&gt;=7,$U345&lt;=10),LOOKUP($A$3,Models!$D$7:$D$9,Models!$I$32:$I$34), IF($U345 &gt; 10,LOOKUP($A$3,Models!$D$7:$D$9,Models!$J$32:$J$34), 0))))), 0)</f>
        <v>0</v>
      </c>
      <c r="AD345" s="14">
        <f>IF($T345=Models!$E$39,IF($U345&lt;1,LOOKUP($A$3,Models!$D$7:$D$9,Models!$F$40:$F$42),IF(AND($U345&gt;=1,$U345&lt;=4),LOOKUP($A$3,Models!$D$7:$D$9,Models!$G$40:$G$42),IF(AND($U345&gt;=5,$U345&lt;=7),LOOKUP($A$3,Models!$D$7:$D$9,Models!$H$40:$H$42), IF($U345 &gt; 7,LOOKUP($A$3,Models!$D$7:$D$9,Models!$I$40:$I$42), 0)))), 0)</f>
        <v>0</v>
      </c>
      <c r="AE345" s="14">
        <f>IF($T345=Models!$E$44,IF($U345&lt;1,LOOKUP($A$3,Models!$D$7:$D$9,Models!$F$45:$F$47),IF(AND($U345&gt;=1,$U345&lt;=4),LOOKUP($A$3,Models!$D$7:$D$9,Models!$G$45:$G$47),IF(AND($U345&gt;=5,$U345&lt;=7),LOOKUP($A$3,Models!$D$7:$D$9,Models!$H$45:$H$47), IF($U345 &gt; 7,LOOKUP($A$3,Models!$D$7:$D$9,Models!$I$45:$I$47), 0)))), 0)</f>
        <v>0</v>
      </c>
      <c r="AF345" s="14">
        <f>IF($T345=Models!$E$49,IF($U345&lt;1,LOOKUP($A$3,Models!$D$7:$D$9,Models!$F$50:$F$52),IF(AND($U345&gt;=1,$U345&lt;=4),LOOKUP($A$3,Models!$D$7:$D$9,Models!$G$50:$G$52),IF(AND($U345&gt;=5,$U345&lt;=7),LOOKUP($A$3,Models!$D$7:$D$9,Models!$H$50:$H$52), IF($U345 &gt; 7,LOOKUP($A$3,Models!$D$7:$D$9,Models!$I$50:$I$52), 0)))), 0)</f>
        <v>0</v>
      </c>
      <c r="AG345" s="14">
        <f>IF($T345=Models!$E$54,IF($U345&lt;1,LOOKUP($A$3,Models!$D$7:$D$9,Models!$F$55:$F$57),IF(AND($U345&gt;=1,$U345&lt;=4),LOOKUP($A$3,Models!$D$7:$D$9,Models!$G$55:$G$57),IF(AND($U345&gt;=5,$U345&lt;=7),LOOKUP($A$3,Models!$D$7:$D$9,Models!$H$55:$H$57), IF($U345 &gt; 7,LOOKUP($A$3,Models!$D$7:$D$9,Models!$I$55:$I$57), 0)))), 0)</f>
        <v>0</v>
      </c>
      <c r="AH345" s="14">
        <f>IF($T345=Models!$E$59,IF($U345&lt;1,LOOKUP($A$3,Models!$D$7:$D$9,Models!$F$60:$F$62),IF(AND($U345&gt;=1,$U345&lt;=4),LOOKUP($A$3,Models!$D$7:$D$9,Models!$G$60:$G$62),IF(AND($U345&gt;=5,$U345&lt;=7),LOOKUP($A$3,Models!$D$7:$D$9,Models!$H$60:$H$62), IF($U345 &gt; 7,LOOKUP($A$3,Models!$D$7:$D$9,Models!$I$60:$I$62), 0)))), 0)</f>
        <v>0</v>
      </c>
    </row>
    <row r="346" spans="16:34">
      <c r="P346" s="6" t="e">
        <f ca="1">IF(LOOKUP(Beds!A379, Models!$A$4:$A$105, Models!$B$4:$B$105) = "QUEBEC 2", " ", IF(LOOKUP(Beds!A379, Models!$A$4:$A$105, Models!$B$4:$B$105) = "QUEBEC", " ", IF(Beds!B379 = 0, 0, YEAR(NOW())-IF(VALUE(LEFT(Beds!B379,2))&gt;80,CONCATENATE(19,LEFT(Beds!B379,2)),CONCATENATE(20,LEFT(Beds!B379,2))))))</f>
        <v>#N/A</v>
      </c>
      <c r="S346" s="7" t="str">
        <f>LEFT(Beds!A377,4)</f>
        <v/>
      </c>
      <c r="T346" t="str">
        <f>IF(S346 = "", " ", LOOKUP(S346,Models!$A$4:$A$99,Models!$B$4:$B$99))</f>
        <v xml:space="preserve"> </v>
      </c>
      <c r="U346" t="str">
        <f>Beds!C377</f>
        <v/>
      </c>
      <c r="W346">
        <f t="shared" si="5"/>
        <v>0</v>
      </c>
      <c r="X346" s="14">
        <f>IF($T346=Models!$E$6,IF($U346&lt;1,LOOKUP($A$3,Models!$D$7:$D$9,Models!$F$7:$F$9),IF(AND($U346&gt;=1,$U346&lt;=3),LOOKUP($A$3,Models!$D$7:$D$9,Models!$G$7:$G$9),IF(AND($U346&gt;=4,$U346&lt;=6),LOOKUP($A$3,Models!$D$7:$D$9,Models!$H$7:$H$9), IF(AND($U346&gt;=7,$U346&lt;=10),LOOKUP($A$3,Models!$D$7:$D$9,Models!$I$7:$I$9), IF($U346 &gt; 10,LOOKUP($A$3,Models!$D$7:$D$9,Models!$J$7:$J$9), 0))))), 0)</f>
        <v>0</v>
      </c>
      <c r="Y346" s="14">
        <f>IF($T346=Models!$E$11,IF($U346&lt;1,LOOKUP($A$3,Models!$D$7:$D$9,Models!$F$12:$F$14),IF(AND($U346&gt;=1,$U346&lt;=3),LOOKUP($A$3,Models!$D$7:$D$9,Models!$G$12:$G$14),IF(AND($U346&gt;=4,$U346&lt;=6),LOOKUP($A$3,Models!$D$7:$D$9,Models!$H$12:$H$14), IF(AND($U346&gt;=7,$U346&lt;=10),LOOKUP($A$3,Models!$D$7:$D$9,Models!$I$12:$I$14), IF($U346 &gt; 10,LOOKUP($A$3,Models!$D$7:$D$9,Models!$J$12:$J$14), 0))))), 0)</f>
        <v>0</v>
      </c>
      <c r="Z346" s="14">
        <f>IF($T346=Models!$E$16,IF($U346&lt;1,LOOKUP($A$3,Models!$D$7:$D$9,Models!$F$17:$F$19),IF(AND($U346&gt;=1,$U346&lt;=3),LOOKUP($A$3,Models!$D$7:$D$9,Models!$G$17:$G$19),IF(AND($U346&gt;=4,$U346&lt;=6),LOOKUP($A$3,Models!$D$7:$D$9,Models!$H$17:$H$19), IF(AND($U346&gt;=7,$U346&lt;=10),LOOKUP($A$3,Models!$D$7:$D$9,Models!$I$17:$I$19), IF($U346 &gt; 10,LOOKUP($A$3,Models!$D$7:$D$9,Models!$J$17:$J$19), 0))))), 0)</f>
        <v>0</v>
      </c>
      <c r="AA346" s="14">
        <f>IF($T346=Models!$E$21,IF($U346&lt;1,LOOKUP($A$3,Models!$D$7:$D$9,Models!$F$22:$F$24),IF(AND($U346&gt;=1,$U346&lt;=3),LOOKUP($A$3,Models!$D$7:$D$9,Models!$G$22:$G$24),IF(AND($U346&gt;=4,$U346&lt;=6),LOOKUP($A$3,Models!$D$7:$D$9,Models!$H$22:$H$24), IF(AND($U346&gt;=7,$U346&lt;=10),LOOKUP($A$3,Models!$D$7:$D$9,Models!$I$22:$I$24), IF($U346 &gt; 10,LOOKUP($A$3,Models!$D$7:$D$9,Models!$J$22:$J$24), 0))))), 0)</f>
        <v>0</v>
      </c>
      <c r="AB346" s="14">
        <f>IF($T346=Models!$E$26,IF($U346&lt;1,LOOKUP($A$3,Models!$D$7:$D$9,Models!$F$27:$F$29),IF(AND($U346&gt;=1,$U346&lt;=3),LOOKUP($A$3,Models!$D$7:$D$9,Models!$G$27:$G$29),IF(AND($U346&gt;=4,$U346&lt;=6),LOOKUP($A$3,Models!$D$7:$D$9,Models!$H$27:$H$29), IF(AND($U346&gt;=7,$U346&lt;=10),LOOKUP($A$3,Models!$D$7:$D$9,Models!$I$27:$I$29), IF($U346 &gt; 10,LOOKUP($A$3,Models!$D$7:$D$9,Models!$J$27:$J$29), 0))))), 0)</f>
        <v>0</v>
      </c>
      <c r="AC346" s="14">
        <f>IF($T346=Models!$E$31,IF($U346&lt;1,LOOKUP($A$3,Models!$D$7:$D$9,Models!$F$32:$F$34),IF(AND($U346&gt;=1,$U346&lt;=3),LOOKUP($A$3,Models!$D$7:$D$9,Models!$G$32:$G$34),IF(AND($U346&gt;=4,$U346&lt;=6),LOOKUP($A$3,Models!$D$7:$D$9,Models!$H$32:$H$34), IF(AND($U346&gt;=7,$U346&lt;=10),LOOKUP($A$3,Models!$D$7:$D$9,Models!$I$32:$I$34), IF($U346 &gt; 10,LOOKUP($A$3,Models!$D$7:$D$9,Models!$J$32:$J$34), 0))))), 0)</f>
        <v>0</v>
      </c>
      <c r="AD346" s="14">
        <f>IF($T346=Models!$E$39,IF($U346&lt;1,LOOKUP($A$3,Models!$D$7:$D$9,Models!$F$40:$F$42),IF(AND($U346&gt;=1,$U346&lt;=4),LOOKUP($A$3,Models!$D$7:$D$9,Models!$G$40:$G$42),IF(AND($U346&gt;=5,$U346&lt;=7),LOOKUP($A$3,Models!$D$7:$D$9,Models!$H$40:$H$42), IF($U346 &gt; 7,LOOKUP($A$3,Models!$D$7:$D$9,Models!$I$40:$I$42), 0)))), 0)</f>
        <v>0</v>
      </c>
      <c r="AE346" s="14">
        <f>IF($T346=Models!$E$44,IF($U346&lt;1,LOOKUP($A$3,Models!$D$7:$D$9,Models!$F$45:$F$47),IF(AND($U346&gt;=1,$U346&lt;=4),LOOKUP($A$3,Models!$D$7:$D$9,Models!$G$45:$G$47),IF(AND($U346&gt;=5,$U346&lt;=7),LOOKUP($A$3,Models!$D$7:$D$9,Models!$H$45:$H$47), IF($U346 &gt; 7,LOOKUP($A$3,Models!$D$7:$D$9,Models!$I$45:$I$47), 0)))), 0)</f>
        <v>0</v>
      </c>
      <c r="AF346" s="14">
        <f>IF($T346=Models!$E$49,IF($U346&lt;1,LOOKUP($A$3,Models!$D$7:$D$9,Models!$F$50:$F$52),IF(AND($U346&gt;=1,$U346&lt;=4),LOOKUP($A$3,Models!$D$7:$D$9,Models!$G$50:$G$52),IF(AND($U346&gt;=5,$U346&lt;=7),LOOKUP($A$3,Models!$D$7:$D$9,Models!$H$50:$H$52), IF($U346 &gt; 7,LOOKUP($A$3,Models!$D$7:$D$9,Models!$I$50:$I$52), 0)))), 0)</f>
        <v>0</v>
      </c>
      <c r="AG346" s="14">
        <f>IF($T346=Models!$E$54,IF($U346&lt;1,LOOKUP($A$3,Models!$D$7:$D$9,Models!$F$55:$F$57),IF(AND($U346&gt;=1,$U346&lt;=4),LOOKUP($A$3,Models!$D$7:$D$9,Models!$G$55:$G$57),IF(AND($U346&gt;=5,$U346&lt;=7),LOOKUP($A$3,Models!$D$7:$D$9,Models!$H$55:$H$57), IF($U346 &gt; 7,LOOKUP($A$3,Models!$D$7:$D$9,Models!$I$55:$I$57), 0)))), 0)</f>
        <v>0</v>
      </c>
      <c r="AH346" s="14">
        <f>IF($T346=Models!$E$59,IF($U346&lt;1,LOOKUP($A$3,Models!$D$7:$D$9,Models!$F$60:$F$62),IF(AND($U346&gt;=1,$U346&lt;=4),LOOKUP($A$3,Models!$D$7:$D$9,Models!$G$60:$G$62),IF(AND($U346&gt;=5,$U346&lt;=7),LOOKUP($A$3,Models!$D$7:$D$9,Models!$H$60:$H$62), IF($U346 &gt; 7,LOOKUP($A$3,Models!$D$7:$D$9,Models!$I$60:$I$62), 0)))), 0)</f>
        <v>0</v>
      </c>
    </row>
    <row r="347" spans="16:34">
      <c r="P347" s="6" t="e">
        <f ca="1">IF(LOOKUP(Beds!A380, Models!$A$4:$A$105, Models!$B$4:$B$105) = "QUEBEC 2", " ", IF(LOOKUP(Beds!A380, Models!$A$4:$A$105, Models!$B$4:$B$105) = "QUEBEC", " ", IF(Beds!B380 = 0, 0, YEAR(NOW())-IF(VALUE(LEFT(Beds!B380,2))&gt;80,CONCATENATE(19,LEFT(Beds!B380,2)),CONCATENATE(20,LEFT(Beds!B380,2))))))</f>
        <v>#N/A</v>
      </c>
      <c r="S347" s="7" t="str">
        <f>LEFT(Beds!A378,4)</f>
        <v/>
      </c>
      <c r="T347" t="str">
        <f>IF(S347 = "", " ", LOOKUP(S347,Models!$A$4:$A$99,Models!$B$4:$B$99))</f>
        <v xml:space="preserve"> </v>
      </c>
      <c r="U347" t="str">
        <f>Beds!C378</f>
        <v/>
      </c>
      <c r="W347">
        <f t="shared" si="5"/>
        <v>0</v>
      </c>
      <c r="X347" s="14">
        <f>IF($T347=Models!$E$6,IF($U347&lt;1,LOOKUP($A$3,Models!$D$7:$D$9,Models!$F$7:$F$9),IF(AND($U347&gt;=1,$U347&lt;=3),LOOKUP($A$3,Models!$D$7:$D$9,Models!$G$7:$G$9),IF(AND($U347&gt;=4,$U347&lt;=6),LOOKUP($A$3,Models!$D$7:$D$9,Models!$H$7:$H$9), IF(AND($U347&gt;=7,$U347&lt;=10),LOOKUP($A$3,Models!$D$7:$D$9,Models!$I$7:$I$9), IF($U347 &gt; 10,LOOKUP($A$3,Models!$D$7:$D$9,Models!$J$7:$J$9), 0))))), 0)</f>
        <v>0</v>
      </c>
      <c r="Y347" s="14">
        <f>IF($T347=Models!$E$11,IF($U347&lt;1,LOOKUP($A$3,Models!$D$7:$D$9,Models!$F$12:$F$14),IF(AND($U347&gt;=1,$U347&lt;=3),LOOKUP($A$3,Models!$D$7:$D$9,Models!$G$12:$G$14),IF(AND($U347&gt;=4,$U347&lt;=6),LOOKUP($A$3,Models!$D$7:$D$9,Models!$H$12:$H$14), IF(AND($U347&gt;=7,$U347&lt;=10),LOOKUP($A$3,Models!$D$7:$D$9,Models!$I$12:$I$14), IF($U347 &gt; 10,LOOKUP($A$3,Models!$D$7:$D$9,Models!$J$12:$J$14), 0))))), 0)</f>
        <v>0</v>
      </c>
      <c r="Z347" s="14">
        <f>IF($T347=Models!$E$16,IF($U347&lt;1,LOOKUP($A$3,Models!$D$7:$D$9,Models!$F$17:$F$19),IF(AND($U347&gt;=1,$U347&lt;=3),LOOKUP($A$3,Models!$D$7:$D$9,Models!$G$17:$G$19),IF(AND($U347&gt;=4,$U347&lt;=6),LOOKUP($A$3,Models!$D$7:$D$9,Models!$H$17:$H$19), IF(AND($U347&gt;=7,$U347&lt;=10),LOOKUP($A$3,Models!$D$7:$D$9,Models!$I$17:$I$19), IF($U347 &gt; 10,LOOKUP($A$3,Models!$D$7:$D$9,Models!$J$17:$J$19), 0))))), 0)</f>
        <v>0</v>
      </c>
      <c r="AA347" s="14">
        <f>IF($T347=Models!$E$21,IF($U347&lt;1,LOOKUP($A$3,Models!$D$7:$D$9,Models!$F$22:$F$24),IF(AND($U347&gt;=1,$U347&lt;=3),LOOKUP($A$3,Models!$D$7:$D$9,Models!$G$22:$G$24),IF(AND($U347&gt;=4,$U347&lt;=6),LOOKUP($A$3,Models!$D$7:$D$9,Models!$H$22:$H$24), IF(AND($U347&gt;=7,$U347&lt;=10),LOOKUP($A$3,Models!$D$7:$D$9,Models!$I$22:$I$24), IF($U347 &gt; 10,LOOKUP($A$3,Models!$D$7:$D$9,Models!$J$22:$J$24), 0))))), 0)</f>
        <v>0</v>
      </c>
      <c r="AB347" s="14">
        <f>IF($T347=Models!$E$26,IF($U347&lt;1,LOOKUP($A$3,Models!$D$7:$D$9,Models!$F$27:$F$29),IF(AND($U347&gt;=1,$U347&lt;=3),LOOKUP($A$3,Models!$D$7:$D$9,Models!$G$27:$G$29),IF(AND($U347&gt;=4,$U347&lt;=6),LOOKUP($A$3,Models!$D$7:$D$9,Models!$H$27:$H$29), IF(AND($U347&gt;=7,$U347&lt;=10),LOOKUP($A$3,Models!$D$7:$D$9,Models!$I$27:$I$29), IF($U347 &gt; 10,LOOKUP($A$3,Models!$D$7:$D$9,Models!$J$27:$J$29), 0))))), 0)</f>
        <v>0</v>
      </c>
      <c r="AC347" s="14">
        <f>IF($T347=Models!$E$31,IF($U347&lt;1,LOOKUP($A$3,Models!$D$7:$D$9,Models!$F$32:$F$34),IF(AND($U347&gt;=1,$U347&lt;=3),LOOKUP($A$3,Models!$D$7:$D$9,Models!$G$32:$G$34),IF(AND($U347&gt;=4,$U347&lt;=6),LOOKUP($A$3,Models!$D$7:$D$9,Models!$H$32:$H$34), IF(AND($U347&gt;=7,$U347&lt;=10),LOOKUP($A$3,Models!$D$7:$D$9,Models!$I$32:$I$34), IF($U347 &gt; 10,LOOKUP($A$3,Models!$D$7:$D$9,Models!$J$32:$J$34), 0))))), 0)</f>
        <v>0</v>
      </c>
      <c r="AD347" s="14">
        <f>IF($T347=Models!$E$39,IF($U347&lt;1,LOOKUP($A$3,Models!$D$7:$D$9,Models!$F$40:$F$42),IF(AND($U347&gt;=1,$U347&lt;=4),LOOKUP($A$3,Models!$D$7:$D$9,Models!$G$40:$G$42),IF(AND($U347&gt;=5,$U347&lt;=7),LOOKUP($A$3,Models!$D$7:$D$9,Models!$H$40:$H$42), IF($U347 &gt; 7,LOOKUP($A$3,Models!$D$7:$D$9,Models!$I$40:$I$42), 0)))), 0)</f>
        <v>0</v>
      </c>
      <c r="AE347" s="14">
        <f>IF($T347=Models!$E$44,IF($U347&lt;1,LOOKUP($A$3,Models!$D$7:$D$9,Models!$F$45:$F$47),IF(AND($U347&gt;=1,$U347&lt;=4),LOOKUP($A$3,Models!$D$7:$D$9,Models!$G$45:$G$47),IF(AND($U347&gt;=5,$U347&lt;=7),LOOKUP($A$3,Models!$D$7:$D$9,Models!$H$45:$H$47), IF($U347 &gt; 7,LOOKUP($A$3,Models!$D$7:$D$9,Models!$I$45:$I$47), 0)))), 0)</f>
        <v>0</v>
      </c>
      <c r="AF347" s="14">
        <f>IF($T347=Models!$E$49,IF($U347&lt;1,LOOKUP($A$3,Models!$D$7:$D$9,Models!$F$50:$F$52),IF(AND($U347&gt;=1,$U347&lt;=4),LOOKUP($A$3,Models!$D$7:$D$9,Models!$G$50:$G$52),IF(AND($U347&gt;=5,$U347&lt;=7),LOOKUP($A$3,Models!$D$7:$D$9,Models!$H$50:$H$52), IF($U347 &gt; 7,LOOKUP($A$3,Models!$D$7:$D$9,Models!$I$50:$I$52), 0)))), 0)</f>
        <v>0</v>
      </c>
      <c r="AG347" s="14">
        <f>IF($T347=Models!$E$54,IF($U347&lt;1,LOOKUP($A$3,Models!$D$7:$D$9,Models!$F$55:$F$57),IF(AND($U347&gt;=1,$U347&lt;=4),LOOKUP($A$3,Models!$D$7:$D$9,Models!$G$55:$G$57),IF(AND($U347&gt;=5,$U347&lt;=7),LOOKUP($A$3,Models!$D$7:$D$9,Models!$H$55:$H$57), IF($U347 &gt; 7,LOOKUP($A$3,Models!$D$7:$D$9,Models!$I$55:$I$57), 0)))), 0)</f>
        <v>0</v>
      </c>
      <c r="AH347" s="14">
        <f>IF($T347=Models!$E$59,IF($U347&lt;1,LOOKUP($A$3,Models!$D$7:$D$9,Models!$F$60:$F$62),IF(AND($U347&gt;=1,$U347&lt;=4),LOOKUP($A$3,Models!$D$7:$D$9,Models!$G$60:$G$62),IF(AND($U347&gt;=5,$U347&lt;=7),LOOKUP($A$3,Models!$D$7:$D$9,Models!$H$60:$H$62), IF($U347 &gt; 7,LOOKUP($A$3,Models!$D$7:$D$9,Models!$I$60:$I$62), 0)))), 0)</f>
        <v>0</v>
      </c>
    </row>
    <row r="348" spans="16:34">
      <c r="P348" s="6" t="e">
        <f ca="1">IF(LOOKUP(Beds!A381, Models!$A$4:$A$105, Models!$B$4:$B$105) = "QUEBEC 2", " ", IF(LOOKUP(Beds!A381, Models!$A$4:$A$105, Models!$B$4:$B$105) = "QUEBEC", " ", IF(Beds!B381 = 0, 0, YEAR(NOW())-IF(VALUE(LEFT(Beds!B381,2))&gt;80,CONCATENATE(19,LEFT(Beds!B381,2)),CONCATENATE(20,LEFT(Beds!B381,2))))))</f>
        <v>#N/A</v>
      </c>
      <c r="S348" s="7" t="str">
        <f>LEFT(Beds!A379,4)</f>
        <v/>
      </c>
      <c r="T348" t="str">
        <f>IF(S348 = "", " ", LOOKUP(S348,Models!$A$4:$A$99,Models!$B$4:$B$99))</f>
        <v xml:space="preserve"> </v>
      </c>
      <c r="U348" t="str">
        <f>Beds!C379</f>
        <v/>
      </c>
      <c r="W348">
        <f t="shared" si="5"/>
        <v>0</v>
      </c>
      <c r="X348" s="14">
        <f>IF($T348=Models!$E$6,IF($U348&lt;1,LOOKUP($A$3,Models!$D$7:$D$9,Models!$F$7:$F$9),IF(AND($U348&gt;=1,$U348&lt;=3),LOOKUP($A$3,Models!$D$7:$D$9,Models!$G$7:$G$9),IF(AND($U348&gt;=4,$U348&lt;=6),LOOKUP($A$3,Models!$D$7:$D$9,Models!$H$7:$H$9), IF(AND($U348&gt;=7,$U348&lt;=10),LOOKUP($A$3,Models!$D$7:$D$9,Models!$I$7:$I$9), IF($U348 &gt; 10,LOOKUP($A$3,Models!$D$7:$D$9,Models!$J$7:$J$9), 0))))), 0)</f>
        <v>0</v>
      </c>
      <c r="Y348" s="14">
        <f>IF($T348=Models!$E$11,IF($U348&lt;1,LOOKUP($A$3,Models!$D$7:$D$9,Models!$F$12:$F$14),IF(AND($U348&gt;=1,$U348&lt;=3),LOOKUP($A$3,Models!$D$7:$D$9,Models!$G$12:$G$14),IF(AND($U348&gt;=4,$U348&lt;=6),LOOKUP($A$3,Models!$D$7:$D$9,Models!$H$12:$H$14), IF(AND($U348&gt;=7,$U348&lt;=10),LOOKUP($A$3,Models!$D$7:$D$9,Models!$I$12:$I$14), IF($U348 &gt; 10,LOOKUP($A$3,Models!$D$7:$D$9,Models!$J$12:$J$14), 0))))), 0)</f>
        <v>0</v>
      </c>
      <c r="Z348" s="14">
        <f>IF($T348=Models!$E$16,IF($U348&lt;1,LOOKUP($A$3,Models!$D$7:$D$9,Models!$F$17:$F$19),IF(AND($U348&gt;=1,$U348&lt;=3),LOOKUP($A$3,Models!$D$7:$D$9,Models!$G$17:$G$19),IF(AND($U348&gt;=4,$U348&lt;=6),LOOKUP($A$3,Models!$D$7:$D$9,Models!$H$17:$H$19), IF(AND($U348&gt;=7,$U348&lt;=10),LOOKUP($A$3,Models!$D$7:$D$9,Models!$I$17:$I$19), IF($U348 &gt; 10,LOOKUP($A$3,Models!$D$7:$D$9,Models!$J$17:$J$19), 0))))), 0)</f>
        <v>0</v>
      </c>
      <c r="AA348" s="14">
        <f>IF($T348=Models!$E$21,IF($U348&lt;1,LOOKUP($A$3,Models!$D$7:$D$9,Models!$F$22:$F$24),IF(AND($U348&gt;=1,$U348&lt;=3),LOOKUP($A$3,Models!$D$7:$D$9,Models!$G$22:$G$24),IF(AND($U348&gt;=4,$U348&lt;=6),LOOKUP($A$3,Models!$D$7:$D$9,Models!$H$22:$H$24), IF(AND($U348&gt;=7,$U348&lt;=10),LOOKUP($A$3,Models!$D$7:$D$9,Models!$I$22:$I$24), IF($U348 &gt; 10,LOOKUP($A$3,Models!$D$7:$D$9,Models!$J$22:$J$24), 0))))), 0)</f>
        <v>0</v>
      </c>
      <c r="AB348" s="14">
        <f>IF($T348=Models!$E$26,IF($U348&lt;1,LOOKUP($A$3,Models!$D$7:$D$9,Models!$F$27:$F$29),IF(AND($U348&gt;=1,$U348&lt;=3),LOOKUP($A$3,Models!$D$7:$D$9,Models!$G$27:$G$29),IF(AND($U348&gt;=4,$U348&lt;=6),LOOKUP($A$3,Models!$D$7:$D$9,Models!$H$27:$H$29), IF(AND($U348&gt;=7,$U348&lt;=10),LOOKUP($A$3,Models!$D$7:$D$9,Models!$I$27:$I$29), IF($U348 &gt; 10,LOOKUP($A$3,Models!$D$7:$D$9,Models!$J$27:$J$29), 0))))), 0)</f>
        <v>0</v>
      </c>
      <c r="AC348" s="14">
        <f>IF($T348=Models!$E$31,IF($U348&lt;1,LOOKUP($A$3,Models!$D$7:$D$9,Models!$F$32:$F$34),IF(AND($U348&gt;=1,$U348&lt;=3),LOOKUP($A$3,Models!$D$7:$D$9,Models!$G$32:$G$34),IF(AND($U348&gt;=4,$U348&lt;=6),LOOKUP($A$3,Models!$D$7:$D$9,Models!$H$32:$H$34), IF(AND($U348&gt;=7,$U348&lt;=10),LOOKUP($A$3,Models!$D$7:$D$9,Models!$I$32:$I$34), IF($U348 &gt; 10,LOOKUP($A$3,Models!$D$7:$D$9,Models!$J$32:$J$34), 0))))), 0)</f>
        <v>0</v>
      </c>
      <c r="AD348" s="14">
        <f>IF($T348=Models!$E$39,IF($U348&lt;1,LOOKUP($A$3,Models!$D$7:$D$9,Models!$F$40:$F$42),IF(AND($U348&gt;=1,$U348&lt;=4),LOOKUP($A$3,Models!$D$7:$D$9,Models!$G$40:$G$42),IF(AND($U348&gt;=5,$U348&lt;=7),LOOKUP($A$3,Models!$D$7:$D$9,Models!$H$40:$H$42), IF($U348 &gt; 7,LOOKUP($A$3,Models!$D$7:$D$9,Models!$I$40:$I$42), 0)))), 0)</f>
        <v>0</v>
      </c>
      <c r="AE348" s="14">
        <f>IF($T348=Models!$E$44,IF($U348&lt;1,LOOKUP($A$3,Models!$D$7:$D$9,Models!$F$45:$F$47),IF(AND($U348&gt;=1,$U348&lt;=4),LOOKUP($A$3,Models!$D$7:$D$9,Models!$G$45:$G$47),IF(AND($U348&gt;=5,$U348&lt;=7),LOOKUP($A$3,Models!$D$7:$D$9,Models!$H$45:$H$47), IF($U348 &gt; 7,LOOKUP($A$3,Models!$D$7:$D$9,Models!$I$45:$I$47), 0)))), 0)</f>
        <v>0</v>
      </c>
      <c r="AF348" s="14">
        <f>IF($T348=Models!$E$49,IF($U348&lt;1,LOOKUP($A$3,Models!$D$7:$D$9,Models!$F$50:$F$52),IF(AND($U348&gt;=1,$U348&lt;=4),LOOKUP($A$3,Models!$D$7:$D$9,Models!$G$50:$G$52),IF(AND($U348&gt;=5,$U348&lt;=7),LOOKUP($A$3,Models!$D$7:$D$9,Models!$H$50:$H$52), IF($U348 &gt; 7,LOOKUP($A$3,Models!$D$7:$D$9,Models!$I$50:$I$52), 0)))), 0)</f>
        <v>0</v>
      </c>
      <c r="AG348" s="14">
        <f>IF($T348=Models!$E$54,IF($U348&lt;1,LOOKUP($A$3,Models!$D$7:$D$9,Models!$F$55:$F$57),IF(AND($U348&gt;=1,$U348&lt;=4),LOOKUP($A$3,Models!$D$7:$D$9,Models!$G$55:$G$57),IF(AND($U348&gt;=5,$U348&lt;=7),LOOKUP($A$3,Models!$D$7:$D$9,Models!$H$55:$H$57), IF($U348 &gt; 7,LOOKUP($A$3,Models!$D$7:$D$9,Models!$I$55:$I$57), 0)))), 0)</f>
        <v>0</v>
      </c>
      <c r="AH348" s="14">
        <f>IF($T348=Models!$E$59,IF($U348&lt;1,LOOKUP($A$3,Models!$D$7:$D$9,Models!$F$60:$F$62),IF(AND($U348&gt;=1,$U348&lt;=4),LOOKUP($A$3,Models!$D$7:$D$9,Models!$G$60:$G$62),IF(AND($U348&gt;=5,$U348&lt;=7),LOOKUP($A$3,Models!$D$7:$D$9,Models!$H$60:$H$62), IF($U348 &gt; 7,LOOKUP($A$3,Models!$D$7:$D$9,Models!$I$60:$I$62), 0)))), 0)</f>
        <v>0</v>
      </c>
    </row>
    <row r="349" spans="16:34">
      <c r="P349" s="6" t="e">
        <f ca="1">IF(LOOKUP(Beds!A382, Models!$A$4:$A$105, Models!$B$4:$B$105) = "QUEBEC 2", " ", IF(LOOKUP(Beds!A382, Models!$A$4:$A$105, Models!$B$4:$B$105) = "QUEBEC", " ", IF(Beds!B382 = 0, 0, YEAR(NOW())-IF(VALUE(LEFT(Beds!B382,2))&gt;80,CONCATENATE(19,LEFT(Beds!B382,2)),CONCATENATE(20,LEFT(Beds!B382,2))))))</f>
        <v>#N/A</v>
      </c>
      <c r="S349" s="7" t="str">
        <f>LEFT(Beds!A380,4)</f>
        <v/>
      </c>
      <c r="T349" t="str">
        <f>IF(S349 = "", " ", LOOKUP(S349,Models!$A$4:$A$99,Models!$B$4:$B$99))</f>
        <v xml:space="preserve"> </v>
      </c>
      <c r="U349" t="str">
        <f>Beds!C380</f>
        <v/>
      </c>
      <c r="W349">
        <f t="shared" si="5"/>
        <v>0</v>
      </c>
      <c r="X349" s="14">
        <f>IF($T349=Models!$E$6,IF($U349&lt;1,LOOKUP($A$3,Models!$D$7:$D$9,Models!$F$7:$F$9),IF(AND($U349&gt;=1,$U349&lt;=3),LOOKUP($A$3,Models!$D$7:$D$9,Models!$G$7:$G$9),IF(AND($U349&gt;=4,$U349&lt;=6),LOOKUP($A$3,Models!$D$7:$D$9,Models!$H$7:$H$9), IF(AND($U349&gt;=7,$U349&lt;=10),LOOKUP($A$3,Models!$D$7:$D$9,Models!$I$7:$I$9), IF($U349 &gt; 10,LOOKUP($A$3,Models!$D$7:$D$9,Models!$J$7:$J$9), 0))))), 0)</f>
        <v>0</v>
      </c>
      <c r="Y349" s="14">
        <f>IF($T349=Models!$E$11,IF($U349&lt;1,LOOKUP($A$3,Models!$D$7:$D$9,Models!$F$12:$F$14),IF(AND($U349&gt;=1,$U349&lt;=3),LOOKUP($A$3,Models!$D$7:$D$9,Models!$G$12:$G$14),IF(AND($U349&gt;=4,$U349&lt;=6),LOOKUP($A$3,Models!$D$7:$D$9,Models!$H$12:$H$14), IF(AND($U349&gt;=7,$U349&lt;=10),LOOKUP($A$3,Models!$D$7:$D$9,Models!$I$12:$I$14), IF($U349 &gt; 10,LOOKUP($A$3,Models!$D$7:$D$9,Models!$J$12:$J$14), 0))))), 0)</f>
        <v>0</v>
      </c>
      <c r="Z349" s="14">
        <f>IF($T349=Models!$E$16,IF($U349&lt;1,LOOKUP($A$3,Models!$D$7:$D$9,Models!$F$17:$F$19),IF(AND($U349&gt;=1,$U349&lt;=3),LOOKUP($A$3,Models!$D$7:$D$9,Models!$G$17:$G$19),IF(AND($U349&gt;=4,$U349&lt;=6),LOOKUP($A$3,Models!$D$7:$D$9,Models!$H$17:$H$19), IF(AND($U349&gt;=7,$U349&lt;=10),LOOKUP($A$3,Models!$D$7:$D$9,Models!$I$17:$I$19), IF($U349 &gt; 10,LOOKUP($A$3,Models!$D$7:$D$9,Models!$J$17:$J$19), 0))))), 0)</f>
        <v>0</v>
      </c>
      <c r="AA349" s="14">
        <f>IF($T349=Models!$E$21,IF($U349&lt;1,LOOKUP($A$3,Models!$D$7:$D$9,Models!$F$22:$F$24),IF(AND($U349&gt;=1,$U349&lt;=3),LOOKUP($A$3,Models!$D$7:$D$9,Models!$G$22:$G$24),IF(AND($U349&gt;=4,$U349&lt;=6),LOOKUP($A$3,Models!$D$7:$D$9,Models!$H$22:$H$24), IF(AND($U349&gt;=7,$U349&lt;=10),LOOKUP($A$3,Models!$D$7:$D$9,Models!$I$22:$I$24), IF($U349 &gt; 10,LOOKUP($A$3,Models!$D$7:$D$9,Models!$J$22:$J$24), 0))))), 0)</f>
        <v>0</v>
      </c>
      <c r="AB349" s="14">
        <f>IF($T349=Models!$E$26,IF($U349&lt;1,LOOKUP($A$3,Models!$D$7:$D$9,Models!$F$27:$F$29),IF(AND($U349&gt;=1,$U349&lt;=3),LOOKUP($A$3,Models!$D$7:$D$9,Models!$G$27:$G$29),IF(AND($U349&gt;=4,$U349&lt;=6),LOOKUP($A$3,Models!$D$7:$D$9,Models!$H$27:$H$29), IF(AND($U349&gt;=7,$U349&lt;=10),LOOKUP($A$3,Models!$D$7:$D$9,Models!$I$27:$I$29), IF($U349 &gt; 10,LOOKUP($A$3,Models!$D$7:$D$9,Models!$J$27:$J$29), 0))))), 0)</f>
        <v>0</v>
      </c>
      <c r="AC349" s="14">
        <f>IF($T349=Models!$E$31,IF($U349&lt;1,LOOKUP($A$3,Models!$D$7:$D$9,Models!$F$32:$F$34),IF(AND($U349&gt;=1,$U349&lt;=3),LOOKUP($A$3,Models!$D$7:$D$9,Models!$G$32:$G$34),IF(AND($U349&gt;=4,$U349&lt;=6),LOOKUP($A$3,Models!$D$7:$D$9,Models!$H$32:$H$34), IF(AND($U349&gt;=7,$U349&lt;=10),LOOKUP($A$3,Models!$D$7:$D$9,Models!$I$32:$I$34), IF($U349 &gt; 10,LOOKUP($A$3,Models!$D$7:$D$9,Models!$J$32:$J$34), 0))))), 0)</f>
        <v>0</v>
      </c>
      <c r="AD349" s="14">
        <f>IF($T349=Models!$E$39,IF($U349&lt;1,LOOKUP($A$3,Models!$D$7:$D$9,Models!$F$40:$F$42),IF(AND($U349&gt;=1,$U349&lt;=4),LOOKUP($A$3,Models!$D$7:$D$9,Models!$G$40:$G$42),IF(AND($U349&gt;=5,$U349&lt;=7),LOOKUP($A$3,Models!$D$7:$D$9,Models!$H$40:$H$42), IF($U349 &gt; 7,LOOKUP($A$3,Models!$D$7:$D$9,Models!$I$40:$I$42), 0)))), 0)</f>
        <v>0</v>
      </c>
      <c r="AE349" s="14">
        <f>IF($T349=Models!$E$44,IF($U349&lt;1,LOOKUP($A$3,Models!$D$7:$D$9,Models!$F$45:$F$47),IF(AND($U349&gt;=1,$U349&lt;=4),LOOKUP($A$3,Models!$D$7:$D$9,Models!$G$45:$G$47),IF(AND($U349&gt;=5,$U349&lt;=7),LOOKUP($A$3,Models!$D$7:$D$9,Models!$H$45:$H$47), IF($U349 &gt; 7,LOOKUP($A$3,Models!$D$7:$D$9,Models!$I$45:$I$47), 0)))), 0)</f>
        <v>0</v>
      </c>
      <c r="AF349" s="14">
        <f>IF($T349=Models!$E$49,IF($U349&lt;1,LOOKUP($A$3,Models!$D$7:$D$9,Models!$F$50:$F$52),IF(AND($U349&gt;=1,$U349&lt;=4),LOOKUP($A$3,Models!$D$7:$D$9,Models!$G$50:$G$52),IF(AND($U349&gt;=5,$U349&lt;=7),LOOKUP($A$3,Models!$D$7:$D$9,Models!$H$50:$H$52), IF($U349 &gt; 7,LOOKUP($A$3,Models!$D$7:$D$9,Models!$I$50:$I$52), 0)))), 0)</f>
        <v>0</v>
      </c>
      <c r="AG349" s="14">
        <f>IF($T349=Models!$E$54,IF($U349&lt;1,LOOKUP($A$3,Models!$D$7:$D$9,Models!$F$55:$F$57),IF(AND($U349&gt;=1,$U349&lt;=4),LOOKUP($A$3,Models!$D$7:$D$9,Models!$G$55:$G$57),IF(AND($U349&gt;=5,$U349&lt;=7),LOOKUP($A$3,Models!$D$7:$D$9,Models!$H$55:$H$57), IF($U349 &gt; 7,LOOKUP($A$3,Models!$D$7:$D$9,Models!$I$55:$I$57), 0)))), 0)</f>
        <v>0</v>
      </c>
      <c r="AH349" s="14">
        <f>IF($T349=Models!$E$59,IF($U349&lt;1,LOOKUP($A$3,Models!$D$7:$D$9,Models!$F$60:$F$62),IF(AND($U349&gt;=1,$U349&lt;=4),LOOKUP($A$3,Models!$D$7:$D$9,Models!$G$60:$G$62),IF(AND($U349&gt;=5,$U349&lt;=7),LOOKUP($A$3,Models!$D$7:$D$9,Models!$H$60:$H$62), IF($U349 &gt; 7,LOOKUP($A$3,Models!$D$7:$D$9,Models!$I$60:$I$62), 0)))), 0)</f>
        <v>0</v>
      </c>
    </row>
    <row r="350" spans="16:34">
      <c r="P350" s="6" t="e">
        <f ca="1">IF(LOOKUP(Beds!A383, Models!$A$4:$A$105, Models!$B$4:$B$105) = "QUEBEC 2", " ", IF(LOOKUP(Beds!A383, Models!$A$4:$A$105, Models!$B$4:$B$105) = "QUEBEC", " ", IF(Beds!B383 = 0, 0, YEAR(NOW())-IF(VALUE(LEFT(Beds!B383,2))&gt;80,CONCATENATE(19,LEFT(Beds!B383,2)),CONCATENATE(20,LEFT(Beds!B383,2))))))</f>
        <v>#N/A</v>
      </c>
      <c r="S350" s="7" t="str">
        <f>LEFT(Beds!A381,4)</f>
        <v/>
      </c>
      <c r="T350" t="str">
        <f>IF(S350 = "", " ", LOOKUP(S350,Models!$A$4:$A$99,Models!$B$4:$B$99))</f>
        <v xml:space="preserve"> </v>
      </c>
      <c r="U350" t="str">
        <f>Beds!C381</f>
        <v/>
      </c>
      <c r="W350">
        <f t="shared" si="5"/>
        <v>0</v>
      </c>
      <c r="X350" s="14">
        <f>IF($T350=Models!$E$6,IF($U350&lt;1,LOOKUP($A$3,Models!$D$7:$D$9,Models!$F$7:$F$9),IF(AND($U350&gt;=1,$U350&lt;=3),LOOKUP($A$3,Models!$D$7:$D$9,Models!$G$7:$G$9),IF(AND($U350&gt;=4,$U350&lt;=6),LOOKUP($A$3,Models!$D$7:$D$9,Models!$H$7:$H$9), IF(AND($U350&gt;=7,$U350&lt;=10),LOOKUP($A$3,Models!$D$7:$D$9,Models!$I$7:$I$9), IF($U350 &gt; 10,LOOKUP($A$3,Models!$D$7:$D$9,Models!$J$7:$J$9), 0))))), 0)</f>
        <v>0</v>
      </c>
      <c r="Y350" s="14">
        <f>IF($T350=Models!$E$11,IF($U350&lt;1,LOOKUP($A$3,Models!$D$7:$D$9,Models!$F$12:$F$14),IF(AND($U350&gt;=1,$U350&lt;=3),LOOKUP($A$3,Models!$D$7:$D$9,Models!$G$12:$G$14),IF(AND($U350&gt;=4,$U350&lt;=6),LOOKUP($A$3,Models!$D$7:$D$9,Models!$H$12:$H$14), IF(AND($U350&gt;=7,$U350&lt;=10),LOOKUP($A$3,Models!$D$7:$D$9,Models!$I$12:$I$14), IF($U350 &gt; 10,LOOKUP($A$3,Models!$D$7:$D$9,Models!$J$12:$J$14), 0))))), 0)</f>
        <v>0</v>
      </c>
      <c r="Z350" s="14">
        <f>IF($T350=Models!$E$16,IF($U350&lt;1,LOOKUP($A$3,Models!$D$7:$D$9,Models!$F$17:$F$19),IF(AND($U350&gt;=1,$U350&lt;=3),LOOKUP($A$3,Models!$D$7:$D$9,Models!$G$17:$G$19),IF(AND($U350&gt;=4,$U350&lt;=6),LOOKUP($A$3,Models!$D$7:$D$9,Models!$H$17:$H$19), IF(AND($U350&gt;=7,$U350&lt;=10),LOOKUP($A$3,Models!$D$7:$D$9,Models!$I$17:$I$19), IF($U350 &gt; 10,LOOKUP($A$3,Models!$D$7:$D$9,Models!$J$17:$J$19), 0))))), 0)</f>
        <v>0</v>
      </c>
      <c r="AA350" s="14">
        <f>IF($T350=Models!$E$21,IF($U350&lt;1,LOOKUP($A$3,Models!$D$7:$D$9,Models!$F$22:$F$24),IF(AND($U350&gt;=1,$U350&lt;=3),LOOKUP($A$3,Models!$D$7:$D$9,Models!$G$22:$G$24),IF(AND($U350&gt;=4,$U350&lt;=6),LOOKUP($A$3,Models!$D$7:$D$9,Models!$H$22:$H$24), IF(AND($U350&gt;=7,$U350&lt;=10),LOOKUP($A$3,Models!$D$7:$D$9,Models!$I$22:$I$24), IF($U350 &gt; 10,LOOKUP($A$3,Models!$D$7:$D$9,Models!$J$22:$J$24), 0))))), 0)</f>
        <v>0</v>
      </c>
      <c r="AB350" s="14">
        <f>IF($T350=Models!$E$26,IF($U350&lt;1,LOOKUP($A$3,Models!$D$7:$D$9,Models!$F$27:$F$29),IF(AND($U350&gt;=1,$U350&lt;=3),LOOKUP($A$3,Models!$D$7:$D$9,Models!$G$27:$G$29),IF(AND($U350&gt;=4,$U350&lt;=6),LOOKUP($A$3,Models!$D$7:$D$9,Models!$H$27:$H$29), IF(AND($U350&gt;=7,$U350&lt;=10),LOOKUP($A$3,Models!$D$7:$D$9,Models!$I$27:$I$29), IF($U350 &gt; 10,LOOKUP($A$3,Models!$D$7:$D$9,Models!$J$27:$J$29), 0))))), 0)</f>
        <v>0</v>
      </c>
      <c r="AC350" s="14">
        <f>IF($T350=Models!$E$31,IF($U350&lt;1,LOOKUP($A$3,Models!$D$7:$D$9,Models!$F$32:$F$34),IF(AND($U350&gt;=1,$U350&lt;=3),LOOKUP($A$3,Models!$D$7:$D$9,Models!$G$32:$G$34),IF(AND($U350&gt;=4,$U350&lt;=6),LOOKUP($A$3,Models!$D$7:$D$9,Models!$H$32:$H$34), IF(AND($U350&gt;=7,$U350&lt;=10),LOOKUP($A$3,Models!$D$7:$D$9,Models!$I$32:$I$34), IF($U350 &gt; 10,LOOKUP($A$3,Models!$D$7:$D$9,Models!$J$32:$J$34), 0))))), 0)</f>
        <v>0</v>
      </c>
      <c r="AD350" s="14">
        <f>IF($T350=Models!$E$39,IF($U350&lt;1,LOOKUP($A$3,Models!$D$7:$D$9,Models!$F$40:$F$42),IF(AND($U350&gt;=1,$U350&lt;=4),LOOKUP($A$3,Models!$D$7:$D$9,Models!$G$40:$G$42),IF(AND($U350&gt;=5,$U350&lt;=7),LOOKUP($A$3,Models!$D$7:$D$9,Models!$H$40:$H$42), IF($U350 &gt; 7,LOOKUP($A$3,Models!$D$7:$D$9,Models!$I$40:$I$42), 0)))), 0)</f>
        <v>0</v>
      </c>
      <c r="AE350" s="14">
        <f>IF($T350=Models!$E$44,IF($U350&lt;1,LOOKUP($A$3,Models!$D$7:$D$9,Models!$F$45:$F$47),IF(AND($U350&gt;=1,$U350&lt;=4),LOOKUP($A$3,Models!$D$7:$D$9,Models!$G$45:$G$47),IF(AND($U350&gt;=5,$U350&lt;=7),LOOKUP($A$3,Models!$D$7:$D$9,Models!$H$45:$H$47), IF($U350 &gt; 7,LOOKUP($A$3,Models!$D$7:$D$9,Models!$I$45:$I$47), 0)))), 0)</f>
        <v>0</v>
      </c>
      <c r="AF350" s="14">
        <f>IF($T350=Models!$E$49,IF($U350&lt;1,LOOKUP($A$3,Models!$D$7:$D$9,Models!$F$50:$F$52),IF(AND($U350&gt;=1,$U350&lt;=4),LOOKUP($A$3,Models!$D$7:$D$9,Models!$G$50:$G$52),IF(AND($U350&gt;=5,$U350&lt;=7),LOOKUP($A$3,Models!$D$7:$D$9,Models!$H$50:$H$52), IF($U350 &gt; 7,LOOKUP($A$3,Models!$D$7:$D$9,Models!$I$50:$I$52), 0)))), 0)</f>
        <v>0</v>
      </c>
      <c r="AG350" s="14">
        <f>IF($T350=Models!$E$54,IF($U350&lt;1,LOOKUP($A$3,Models!$D$7:$D$9,Models!$F$55:$F$57),IF(AND($U350&gt;=1,$U350&lt;=4),LOOKUP($A$3,Models!$D$7:$D$9,Models!$G$55:$G$57),IF(AND($U350&gt;=5,$U350&lt;=7),LOOKUP($A$3,Models!$D$7:$D$9,Models!$H$55:$H$57), IF($U350 &gt; 7,LOOKUP($A$3,Models!$D$7:$D$9,Models!$I$55:$I$57), 0)))), 0)</f>
        <v>0</v>
      </c>
      <c r="AH350" s="14">
        <f>IF($T350=Models!$E$59,IF($U350&lt;1,LOOKUP($A$3,Models!$D$7:$D$9,Models!$F$60:$F$62),IF(AND($U350&gt;=1,$U350&lt;=4),LOOKUP($A$3,Models!$D$7:$D$9,Models!$G$60:$G$62),IF(AND($U350&gt;=5,$U350&lt;=7),LOOKUP($A$3,Models!$D$7:$D$9,Models!$H$60:$H$62), IF($U350 &gt; 7,LOOKUP($A$3,Models!$D$7:$D$9,Models!$I$60:$I$62), 0)))), 0)</f>
        <v>0</v>
      </c>
    </row>
    <row r="351" spans="16:34">
      <c r="P351" s="6" t="e">
        <f ca="1">IF(LOOKUP(Beds!A384, Models!$A$4:$A$105, Models!$B$4:$B$105) = "QUEBEC 2", " ", IF(LOOKUP(Beds!A384, Models!$A$4:$A$105, Models!$B$4:$B$105) = "QUEBEC", " ", IF(Beds!B384 = 0, 0, YEAR(NOW())-IF(VALUE(LEFT(Beds!B384,2))&gt;80,CONCATENATE(19,LEFT(Beds!B384,2)),CONCATENATE(20,LEFT(Beds!B384,2))))))</f>
        <v>#N/A</v>
      </c>
      <c r="S351" s="7" t="str">
        <f>LEFT(Beds!A382,4)</f>
        <v/>
      </c>
      <c r="T351" t="str">
        <f>IF(S351 = "", " ", LOOKUP(S351,Models!$A$4:$A$99,Models!$B$4:$B$99))</f>
        <v xml:space="preserve"> </v>
      </c>
      <c r="U351" t="str">
        <f>Beds!C382</f>
        <v/>
      </c>
      <c r="W351">
        <f t="shared" si="5"/>
        <v>0</v>
      </c>
      <c r="X351" s="14">
        <f>IF($T351=Models!$E$6,IF($U351&lt;1,LOOKUP($A$3,Models!$D$7:$D$9,Models!$F$7:$F$9),IF(AND($U351&gt;=1,$U351&lt;=3),LOOKUP($A$3,Models!$D$7:$D$9,Models!$G$7:$G$9),IF(AND($U351&gt;=4,$U351&lt;=6),LOOKUP($A$3,Models!$D$7:$D$9,Models!$H$7:$H$9), IF(AND($U351&gt;=7,$U351&lt;=10),LOOKUP($A$3,Models!$D$7:$D$9,Models!$I$7:$I$9), IF($U351 &gt; 10,LOOKUP($A$3,Models!$D$7:$D$9,Models!$J$7:$J$9), 0))))), 0)</f>
        <v>0</v>
      </c>
      <c r="Y351" s="14">
        <f>IF($T351=Models!$E$11,IF($U351&lt;1,LOOKUP($A$3,Models!$D$7:$D$9,Models!$F$12:$F$14),IF(AND($U351&gt;=1,$U351&lt;=3),LOOKUP($A$3,Models!$D$7:$D$9,Models!$G$12:$G$14),IF(AND($U351&gt;=4,$U351&lt;=6),LOOKUP($A$3,Models!$D$7:$D$9,Models!$H$12:$H$14), IF(AND($U351&gt;=7,$U351&lt;=10),LOOKUP($A$3,Models!$D$7:$D$9,Models!$I$12:$I$14), IF($U351 &gt; 10,LOOKUP($A$3,Models!$D$7:$D$9,Models!$J$12:$J$14), 0))))), 0)</f>
        <v>0</v>
      </c>
      <c r="Z351" s="14">
        <f>IF($T351=Models!$E$16,IF($U351&lt;1,LOOKUP($A$3,Models!$D$7:$D$9,Models!$F$17:$F$19),IF(AND($U351&gt;=1,$U351&lt;=3),LOOKUP($A$3,Models!$D$7:$D$9,Models!$G$17:$G$19),IF(AND($U351&gt;=4,$U351&lt;=6),LOOKUP($A$3,Models!$D$7:$D$9,Models!$H$17:$H$19), IF(AND($U351&gt;=7,$U351&lt;=10),LOOKUP($A$3,Models!$D$7:$D$9,Models!$I$17:$I$19), IF($U351 &gt; 10,LOOKUP($A$3,Models!$D$7:$D$9,Models!$J$17:$J$19), 0))))), 0)</f>
        <v>0</v>
      </c>
      <c r="AA351" s="14">
        <f>IF($T351=Models!$E$21,IF($U351&lt;1,LOOKUP($A$3,Models!$D$7:$D$9,Models!$F$22:$F$24),IF(AND($U351&gt;=1,$U351&lt;=3),LOOKUP($A$3,Models!$D$7:$D$9,Models!$G$22:$G$24),IF(AND($U351&gt;=4,$U351&lt;=6),LOOKUP($A$3,Models!$D$7:$D$9,Models!$H$22:$H$24), IF(AND($U351&gt;=7,$U351&lt;=10),LOOKUP($A$3,Models!$D$7:$D$9,Models!$I$22:$I$24), IF($U351 &gt; 10,LOOKUP($A$3,Models!$D$7:$D$9,Models!$J$22:$J$24), 0))))), 0)</f>
        <v>0</v>
      </c>
      <c r="AB351" s="14">
        <f>IF($T351=Models!$E$26,IF($U351&lt;1,LOOKUP($A$3,Models!$D$7:$D$9,Models!$F$27:$F$29),IF(AND($U351&gt;=1,$U351&lt;=3),LOOKUP($A$3,Models!$D$7:$D$9,Models!$G$27:$G$29),IF(AND($U351&gt;=4,$U351&lt;=6),LOOKUP($A$3,Models!$D$7:$D$9,Models!$H$27:$H$29), IF(AND($U351&gt;=7,$U351&lt;=10),LOOKUP($A$3,Models!$D$7:$D$9,Models!$I$27:$I$29), IF($U351 &gt; 10,LOOKUP($A$3,Models!$D$7:$D$9,Models!$J$27:$J$29), 0))))), 0)</f>
        <v>0</v>
      </c>
      <c r="AC351" s="14">
        <f>IF($T351=Models!$E$31,IF($U351&lt;1,LOOKUP($A$3,Models!$D$7:$D$9,Models!$F$32:$F$34),IF(AND($U351&gt;=1,$U351&lt;=3),LOOKUP($A$3,Models!$D$7:$D$9,Models!$G$32:$G$34),IF(AND($U351&gt;=4,$U351&lt;=6),LOOKUP($A$3,Models!$D$7:$D$9,Models!$H$32:$H$34), IF(AND($U351&gt;=7,$U351&lt;=10),LOOKUP($A$3,Models!$D$7:$D$9,Models!$I$32:$I$34), IF($U351 &gt; 10,LOOKUP($A$3,Models!$D$7:$D$9,Models!$J$32:$J$34), 0))))), 0)</f>
        <v>0</v>
      </c>
      <c r="AD351" s="14">
        <f>IF($T351=Models!$E$39,IF($U351&lt;1,LOOKUP($A$3,Models!$D$7:$D$9,Models!$F$40:$F$42),IF(AND($U351&gt;=1,$U351&lt;=4),LOOKUP($A$3,Models!$D$7:$D$9,Models!$G$40:$G$42),IF(AND($U351&gt;=5,$U351&lt;=7),LOOKUP($A$3,Models!$D$7:$D$9,Models!$H$40:$H$42), IF($U351 &gt; 7,LOOKUP($A$3,Models!$D$7:$D$9,Models!$I$40:$I$42), 0)))), 0)</f>
        <v>0</v>
      </c>
      <c r="AE351" s="14">
        <f>IF($T351=Models!$E$44,IF($U351&lt;1,LOOKUP($A$3,Models!$D$7:$D$9,Models!$F$45:$F$47),IF(AND($U351&gt;=1,$U351&lt;=4),LOOKUP($A$3,Models!$D$7:$D$9,Models!$G$45:$G$47),IF(AND($U351&gt;=5,$U351&lt;=7),LOOKUP($A$3,Models!$D$7:$D$9,Models!$H$45:$H$47), IF($U351 &gt; 7,LOOKUP($A$3,Models!$D$7:$D$9,Models!$I$45:$I$47), 0)))), 0)</f>
        <v>0</v>
      </c>
      <c r="AF351" s="14">
        <f>IF($T351=Models!$E$49,IF($U351&lt;1,LOOKUP($A$3,Models!$D$7:$D$9,Models!$F$50:$F$52),IF(AND($U351&gt;=1,$U351&lt;=4),LOOKUP($A$3,Models!$D$7:$D$9,Models!$G$50:$G$52),IF(AND($U351&gt;=5,$U351&lt;=7),LOOKUP($A$3,Models!$D$7:$D$9,Models!$H$50:$H$52), IF($U351 &gt; 7,LOOKUP($A$3,Models!$D$7:$D$9,Models!$I$50:$I$52), 0)))), 0)</f>
        <v>0</v>
      </c>
      <c r="AG351" s="14">
        <f>IF($T351=Models!$E$54,IF($U351&lt;1,LOOKUP($A$3,Models!$D$7:$D$9,Models!$F$55:$F$57),IF(AND($U351&gt;=1,$U351&lt;=4),LOOKUP($A$3,Models!$D$7:$D$9,Models!$G$55:$G$57),IF(AND($U351&gt;=5,$U351&lt;=7),LOOKUP($A$3,Models!$D$7:$D$9,Models!$H$55:$H$57), IF($U351 &gt; 7,LOOKUP($A$3,Models!$D$7:$D$9,Models!$I$55:$I$57), 0)))), 0)</f>
        <v>0</v>
      </c>
      <c r="AH351" s="14">
        <f>IF($T351=Models!$E$59,IF($U351&lt;1,LOOKUP($A$3,Models!$D$7:$D$9,Models!$F$60:$F$62),IF(AND($U351&gt;=1,$U351&lt;=4),LOOKUP($A$3,Models!$D$7:$D$9,Models!$G$60:$G$62),IF(AND($U351&gt;=5,$U351&lt;=7),LOOKUP($A$3,Models!$D$7:$D$9,Models!$H$60:$H$62), IF($U351 &gt; 7,LOOKUP($A$3,Models!$D$7:$D$9,Models!$I$60:$I$62), 0)))), 0)</f>
        <v>0</v>
      </c>
    </row>
    <row r="352" spans="16:34">
      <c r="P352" s="6" t="e">
        <f ca="1">IF(LOOKUP(Beds!A385, Models!$A$4:$A$105, Models!$B$4:$B$105) = "QUEBEC 2", " ", IF(LOOKUP(Beds!A385, Models!$A$4:$A$105, Models!$B$4:$B$105) = "QUEBEC", " ", IF(Beds!B385 = 0, 0, YEAR(NOW())-IF(VALUE(LEFT(Beds!B385,2))&gt;80,CONCATENATE(19,LEFT(Beds!B385,2)),CONCATENATE(20,LEFT(Beds!B385,2))))))</f>
        <v>#N/A</v>
      </c>
      <c r="S352" s="7" t="str">
        <f>LEFT(Beds!A383,4)</f>
        <v/>
      </c>
      <c r="T352" t="str">
        <f>IF(S352 = "", " ", LOOKUP(S352,Models!$A$4:$A$99,Models!$B$4:$B$99))</f>
        <v xml:space="preserve"> </v>
      </c>
      <c r="U352" t="str">
        <f>Beds!C383</f>
        <v/>
      </c>
      <c r="W352">
        <f t="shared" si="5"/>
        <v>0</v>
      </c>
      <c r="X352" s="14">
        <f>IF($T352=Models!$E$6,IF($U352&lt;1,LOOKUP($A$3,Models!$D$7:$D$9,Models!$F$7:$F$9),IF(AND($U352&gt;=1,$U352&lt;=3),LOOKUP($A$3,Models!$D$7:$D$9,Models!$G$7:$G$9),IF(AND($U352&gt;=4,$U352&lt;=6),LOOKUP($A$3,Models!$D$7:$D$9,Models!$H$7:$H$9), IF(AND($U352&gt;=7,$U352&lt;=10),LOOKUP($A$3,Models!$D$7:$D$9,Models!$I$7:$I$9), IF($U352 &gt; 10,LOOKUP($A$3,Models!$D$7:$D$9,Models!$J$7:$J$9), 0))))), 0)</f>
        <v>0</v>
      </c>
      <c r="Y352" s="14">
        <f>IF($T352=Models!$E$11,IF($U352&lt;1,LOOKUP($A$3,Models!$D$7:$D$9,Models!$F$12:$F$14),IF(AND($U352&gt;=1,$U352&lt;=3),LOOKUP($A$3,Models!$D$7:$D$9,Models!$G$12:$G$14),IF(AND($U352&gt;=4,$U352&lt;=6),LOOKUP($A$3,Models!$D$7:$D$9,Models!$H$12:$H$14), IF(AND($U352&gt;=7,$U352&lt;=10),LOOKUP($A$3,Models!$D$7:$D$9,Models!$I$12:$I$14), IF($U352 &gt; 10,LOOKUP($A$3,Models!$D$7:$D$9,Models!$J$12:$J$14), 0))))), 0)</f>
        <v>0</v>
      </c>
      <c r="Z352" s="14">
        <f>IF($T352=Models!$E$16,IF($U352&lt;1,LOOKUP($A$3,Models!$D$7:$D$9,Models!$F$17:$F$19),IF(AND($U352&gt;=1,$U352&lt;=3),LOOKUP($A$3,Models!$D$7:$D$9,Models!$G$17:$G$19),IF(AND($U352&gt;=4,$U352&lt;=6),LOOKUP($A$3,Models!$D$7:$D$9,Models!$H$17:$H$19), IF(AND($U352&gt;=7,$U352&lt;=10),LOOKUP($A$3,Models!$D$7:$D$9,Models!$I$17:$I$19), IF($U352 &gt; 10,LOOKUP($A$3,Models!$D$7:$D$9,Models!$J$17:$J$19), 0))))), 0)</f>
        <v>0</v>
      </c>
      <c r="AA352" s="14">
        <f>IF($T352=Models!$E$21,IF($U352&lt;1,LOOKUP($A$3,Models!$D$7:$D$9,Models!$F$22:$F$24),IF(AND($U352&gt;=1,$U352&lt;=3),LOOKUP($A$3,Models!$D$7:$D$9,Models!$G$22:$G$24),IF(AND($U352&gt;=4,$U352&lt;=6),LOOKUP($A$3,Models!$D$7:$D$9,Models!$H$22:$H$24), IF(AND($U352&gt;=7,$U352&lt;=10),LOOKUP($A$3,Models!$D$7:$D$9,Models!$I$22:$I$24), IF($U352 &gt; 10,LOOKUP($A$3,Models!$D$7:$D$9,Models!$J$22:$J$24), 0))))), 0)</f>
        <v>0</v>
      </c>
      <c r="AB352" s="14">
        <f>IF($T352=Models!$E$26,IF($U352&lt;1,LOOKUP($A$3,Models!$D$7:$D$9,Models!$F$27:$F$29),IF(AND($U352&gt;=1,$U352&lt;=3),LOOKUP($A$3,Models!$D$7:$D$9,Models!$G$27:$G$29),IF(AND($U352&gt;=4,$U352&lt;=6),LOOKUP($A$3,Models!$D$7:$D$9,Models!$H$27:$H$29), IF(AND($U352&gt;=7,$U352&lt;=10),LOOKUP($A$3,Models!$D$7:$D$9,Models!$I$27:$I$29), IF($U352 &gt; 10,LOOKUP($A$3,Models!$D$7:$D$9,Models!$J$27:$J$29), 0))))), 0)</f>
        <v>0</v>
      </c>
      <c r="AC352" s="14">
        <f>IF($T352=Models!$E$31,IF($U352&lt;1,LOOKUP($A$3,Models!$D$7:$D$9,Models!$F$32:$F$34),IF(AND($U352&gt;=1,$U352&lt;=3),LOOKUP($A$3,Models!$D$7:$D$9,Models!$G$32:$G$34),IF(AND($U352&gt;=4,$U352&lt;=6),LOOKUP($A$3,Models!$D$7:$D$9,Models!$H$32:$H$34), IF(AND($U352&gt;=7,$U352&lt;=10),LOOKUP($A$3,Models!$D$7:$D$9,Models!$I$32:$I$34), IF($U352 &gt; 10,LOOKUP($A$3,Models!$D$7:$D$9,Models!$J$32:$J$34), 0))))), 0)</f>
        <v>0</v>
      </c>
      <c r="AD352" s="14">
        <f>IF($T352=Models!$E$39,IF($U352&lt;1,LOOKUP($A$3,Models!$D$7:$D$9,Models!$F$40:$F$42),IF(AND($U352&gt;=1,$U352&lt;=4),LOOKUP($A$3,Models!$D$7:$D$9,Models!$G$40:$G$42),IF(AND($U352&gt;=5,$U352&lt;=7),LOOKUP($A$3,Models!$D$7:$D$9,Models!$H$40:$H$42), IF($U352 &gt; 7,LOOKUP($A$3,Models!$D$7:$D$9,Models!$I$40:$I$42), 0)))), 0)</f>
        <v>0</v>
      </c>
      <c r="AE352" s="14">
        <f>IF($T352=Models!$E$44,IF($U352&lt;1,LOOKUP($A$3,Models!$D$7:$D$9,Models!$F$45:$F$47),IF(AND($U352&gt;=1,$U352&lt;=4),LOOKUP($A$3,Models!$D$7:$D$9,Models!$G$45:$G$47),IF(AND($U352&gt;=5,$U352&lt;=7),LOOKUP($A$3,Models!$D$7:$D$9,Models!$H$45:$H$47), IF($U352 &gt; 7,LOOKUP($A$3,Models!$D$7:$D$9,Models!$I$45:$I$47), 0)))), 0)</f>
        <v>0</v>
      </c>
      <c r="AF352" s="14">
        <f>IF($T352=Models!$E$49,IF($U352&lt;1,LOOKUP($A$3,Models!$D$7:$D$9,Models!$F$50:$F$52),IF(AND($U352&gt;=1,$U352&lt;=4),LOOKUP($A$3,Models!$D$7:$D$9,Models!$G$50:$G$52),IF(AND($U352&gt;=5,$U352&lt;=7),LOOKUP($A$3,Models!$D$7:$D$9,Models!$H$50:$H$52), IF($U352 &gt; 7,LOOKUP($A$3,Models!$D$7:$D$9,Models!$I$50:$I$52), 0)))), 0)</f>
        <v>0</v>
      </c>
      <c r="AG352" s="14">
        <f>IF($T352=Models!$E$54,IF($U352&lt;1,LOOKUP($A$3,Models!$D$7:$D$9,Models!$F$55:$F$57),IF(AND($U352&gt;=1,$U352&lt;=4),LOOKUP($A$3,Models!$D$7:$D$9,Models!$G$55:$G$57),IF(AND($U352&gt;=5,$U352&lt;=7),LOOKUP($A$3,Models!$D$7:$D$9,Models!$H$55:$H$57), IF($U352 &gt; 7,LOOKUP($A$3,Models!$D$7:$D$9,Models!$I$55:$I$57), 0)))), 0)</f>
        <v>0</v>
      </c>
      <c r="AH352" s="14">
        <f>IF($T352=Models!$E$59,IF($U352&lt;1,LOOKUP($A$3,Models!$D$7:$D$9,Models!$F$60:$F$62),IF(AND($U352&gt;=1,$U352&lt;=4),LOOKUP($A$3,Models!$D$7:$D$9,Models!$G$60:$G$62),IF(AND($U352&gt;=5,$U352&lt;=7),LOOKUP($A$3,Models!$D$7:$D$9,Models!$H$60:$H$62), IF($U352 &gt; 7,LOOKUP($A$3,Models!$D$7:$D$9,Models!$I$60:$I$62), 0)))), 0)</f>
        <v>0</v>
      </c>
    </row>
    <row r="353" spans="16:34">
      <c r="P353" s="6" t="e">
        <f ca="1">IF(LOOKUP(Beds!A386, Models!$A$4:$A$105, Models!$B$4:$B$105) = "QUEBEC 2", " ", IF(LOOKUP(Beds!A386, Models!$A$4:$A$105, Models!$B$4:$B$105) = "QUEBEC", " ", IF(Beds!B386 = 0, 0, YEAR(NOW())-IF(VALUE(LEFT(Beds!B386,2))&gt;80,CONCATENATE(19,LEFT(Beds!B386,2)),CONCATENATE(20,LEFT(Beds!B386,2))))))</f>
        <v>#N/A</v>
      </c>
      <c r="S353" s="7" t="str">
        <f>LEFT(Beds!A384,4)</f>
        <v/>
      </c>
      <c r="T353" t="str">
        <f>IF(S353 = "", " ", LOOKUP(S353,Models!$A$4:$A$99,Models!$B$4:$B$99))</f>
        <v xml:space="preserve"> </v>
      </c>
      <c r="U353" t="str">
        <f>Beds!C384</f>
        <v/>
      </c>
      <c r="W353">
        <f t="shared" si="5"/>
        <v>0</v>
      </c>
      <c r="X353" s="14">
        <f>IF($T353=Models!$E$6,IF($U353&lt;1,LOOKUP($A$3,Models!$D$7:$D$9,Models!$F$7:$F$9),IF(AND($U353&gt;=1,$U353&lt;=3),LOOKUP($A$3,Models!$D$7:$D$9,Models!$G$7:$G$9),IF(AND($U353&gt;=4,$U353&lt;=6),LOOKUP($A$3,Models!$D$7:$D$9,Models!$H$7:$H$9), IF(AND($U353&gt;=7,$U353&lt;=10),LOOKUP($A$3,Models!$D$7:$D$9,Models!$I$7:$I$9), IF($U353 &gt; 10,LOOKUP($A$3,Models!$D$7:$D$9,Models!$J$7:$J$9), 0))))), 0)</f>
        <v>0</v>
      </c>
      <c r="Y353" s="14">
        <f>IF($T353=Models!$E$11,IF($U353&lt;1,LOOKUP($A$3,Models!$D$7:$D$9,Models!$F$12:$F$14),IF(AND($U353&gt;=1,$U353&lt;=3),LOOKUP($A$3,Models!$D$7:$D$9,Models!$G$12:$G$14),IF(AND($U353&gt;=4,$U353&lt;=6),LOOKUP($A$3,Models!$D$7:$D$9,Models!$H$12:$H$14), IF(AND($U353&gt;=7,$U353&lt;=10),LOOKUP($A$3,Models!$D$7:$D$9,Models!$I$12:$I$14), IF($U353 &gt; 10,LOOKUP($A$3,Models!$D$7:$D$9,Models!$J$12:$J$14), 0))))), 0)</f>
        <v>0</v>
      </c>
      <c r="Z353" s="14">
        <f>IF($T353=Models!$E$16,IF($U353&lt;1,LOOKUP($A$3,Models!$D$7:$D$9,Models!$F$17:$F$19),IF(AND($U353&gt;=1,$U353&lt;=3),LOOKUP($A$3,Models!$D$7:$D$9,Models!$G$17:$G$19),IF(AND($U353&gt;=4,$U353&lt;=6),LOOKUP($A$3,Models!$D$7:$D$9,Models!$H$17:$H$19), IF(AND($U353&gt;=7,$U353&lt;=10),LOOKUP($A$3,Models!$D$7:$D$9,Models!$I$17:$I$19), IF($U353 &gt; 10,LOOKUP($A$3,Models!$D$7:$D$9,Models!$J$17:$J$19), 0))))), 0)</f>
        <v>0</v>
      </c>
      <c r="AA353" s="14">
        <f>IF($T353=Models!$E$21,IF($U353&lt;1,LOOKUP($A$3,Models!$D$7:$D$9,Models!$F$22:$F$24),IF(AND($U353&gt;=1,$U353&lt;=3),LOOKUP($A$3,Models!$D$7:$D$9,Models!$G$22:$G$24),IF(AND($U353&gt;=4,$U353&lt;=6),LOOKUP($A$3,Models!$D$7:$D$9,Models!$H$22:$H$24), IF(AND($U353&gt;=7,$U353&lt;=10),LOOKUP($A$3,Models!$D$7:$D$9,Models!$I$22:$I$24), IF($U353 &gt; 10,LOOKUP($A$3,Models!$D$7:$D$9,Models!$J$22:$J$24), 0))))), 0)</f>
        <v>0</v>
      </c>
      <c r="AB353" s="14">
        <f>IF($T353=Models!$E$26,IF($U353&lt;1,LOOKUP($A$3,Models!$D$7:$D$9,Models!$F$27:$F$29),IF(AND($U353&gt;=1,$U353&lt;=3),LOOKUP($A$3,Models!$D$7:$D$9,Models!$G$27:$G$29),IF(AND($U353&gt;=4,$U353&lt;=6),LOOKUP($A$3,Models!$D$7:$D$9,Models!$H$27:$H$29), IF(AND($U353&gt;=7,$U353&lt;=10),LOOKUP($A$3,Models!$D$7:$D$9,Models!$I$27:$I$29), IF($U353 &gt; 10,LOOKUP($A$3,Models!$D$7:$D$9,Models!$J$27:$J$29), 0))))), 0)</f>
        <v>0</v>
      </c>
      <c r="AC353" s="14">
        <f>IF($T353=Models!$E$31,IF($U353&lt;1,LOOKUP($A$3,Models!$D$7:$D$9,Models!$F$32:$F$34),IF(AND($U353&gt;=1,$U353&lt;=3),LOOKUP($A$3,Models!$D$7:$D$9,Models!$G$32:$G$34),IF(AND($U353&gt;=4,$U353&lt;=6),LOOKUP($A$3,Models!$D$7:$D$9,Models!$H$32:$H$34), IF(AND($U353&gt;=7,$U353&lt;=10),LOOKUP($A$3,Models!$D$7:$D$9,Models!$I$32:$I$34), IF($U353 &gt; 10,LOOKUP($A$3,Models!$D$7:$D$9,Models!$J$32:$J$34), 0))))), 0)</f>
        <v>0</v>
      </c>
      <c r="AD353" s="14">
        <f>IF($T353=Models!$E$39,IF($U353&lt;1,LOOKUP($A$3,Models!$D$7:$D$9,Models!$F$40:$F$42),IF(AND($U353&gt;=1,$U353&lt;=4),LOOKUP($A$3,Models!$D$7:$D$9,Models!$G$40:$G$42),IF(AND($U353&gt;=5,$U353&lt;=7),LOOKUP($A$3,Models!$D$7:$D$9,Models!$H$40:$H$42), IF($U353 &gt; 7,LOOKUP($A$3,Models!$D$7:$D$9,Models!$I$40:$I$42), 0)))), 0)</f>
        <v>0</v>
      </c>
      <c r="AE353" s="14">
        <f>IF($T353=Models!$E$44,IF($U353&lt;1,LOOKUP($A$3,Models!$D$7:$D$9,Models!$F$45:$F$47),IF(AND($U353&gt;=1,$U353&lt;=4),LOOKUP($A$3,Models!$D$7:$D$9,Models!$G$45:$G$47),IF(AND($U353&gt;=5,$U353&lt;=7),LOOKUP($A$3,Models!$D$7:$D$9,Models!$H$45:$H$47), IF($U353 &gt; 7,LOOKUP($A$3,Models!$D$7:$D$9,Models!$I$45:$I$47), 0)))), 0)</f>
        <v>0</v>
      </c>
      <c r="AF353" s="14">
        <f>IF($T353=Models!$E$49,IF($U353&lt;1,LOOKUP($A$3,Models!$D$7:$D$9,Models!$F$50:$F$52),IF(AND($U353&gt;=1,$U353&lt;=4),LOOKUP($A$3,Models!$D$7:$D$9,Models!$G$50:$G$52),IF(AND($U353&gt;=5,$U353&lt;=7),LOOKUP($A$3,Models!$D$7:$D$9,Models!$H$50:$H$52), IF($U353 &gt; 7,LOOKUP($A$3,Models!$D$7:$D$9,Models!$I$50:$I$52), 0)))), 0)</f>
        <v>0</v>
      </c>
      <c r="AG353" s="14">
        <f>IF($T353=Models!$E$54,IF($U353&lt;1,LOOKUP($A$3,Models!$D$7:$D$9,Models!$F$55:$F$57),IF(AND($U353&gt;=1,$U353&lt;=4),LOOKUP($A$3,Models!$D$7:$D$9,Models!$G$55:$G$57),IF(AND($U353&gt;=5,$U353&lt;=7),LOOKUP($A$3,Models!$D$7:$D$9,Models!$H$55:$H$57), IF($U353 &gt; 7,LOOKUP($A$3,Models!$D$7:$D$9,Models!$I$55:$I$57), 0)))), 0)</f>
        <v>0</v>
      </c>
      <c r="AH353" s="14">
        <f>IF($T353=Models!$E$59,IF($U353&lt;1,LOOKUP($A$3,Models!$D$7:$D$9,Models!$F$60:$F$62),IF(AND($U353&gt;=1,$U353&lt;=4),LOOKUP($A$3,Models!$D$7:$D$9,Models!$G$60:$G$62),IF(AND($U353&gt;=5,$U353&lt;=7),LOOKUP($A$3,Models!$D$7:$D$9,Models!$H$60:$H$62), IF($U353 &gt; 7,LOOKUP($A$3,Models!$D$7:$D$9,Models!$I$60:$I$62), 0)))), 0)</f>
        <v>0</v>
      </c>
    </row>
    <row r="354" spans="16:34">
      <c r="P354" s="6" t="e">
        <f ca="1">IF(LOOKUP(Beds!A387, Models!$A$4:$A$105, Models!$B$4:$B$105) = "QUEBEC 2", " ", IF(LOOKUP(Beds!A387, Models!$A$4:$A$105, Models!$B$4:$B$105) = "QUEBEC", " ", IF(Beds!B387 = 0, 0, YEAR(NOW())-IF(VALUE(LEFT(Beds!B387,2))&gt;80,CONCATENATE(19,LEFT(Beds!B387,2)),CONCATENATE(20,LEFT(Beds!B387,2))))))</f>
        <v>#N/A</v>
      </c>
      <c r="S354" s="7" t="str">
        <f>LEFT(Beds!A385,4)</f>
        <v/>
      </c>
      <c r="T354" t="str">
        <f>IF(S354 = "", " ", LOOKUP(S354,Models!$A$4:$A$99,Models!$B$4:$B$99))</f>
        <v xml:space="preserve"> </v>
      </c>
      <c r="U354" t="str">
        <f>Beds!C385</f>
        <v/>
      </c>
      <c r="W354">
        <f t="shared" si="5"/>
        <v>0</v>
      </c>
      <c r="X354" s="14">
        <f>IF($T354=Models!$E$6,IF($U354&lt;1,LOOKUP($A$3,Models!$D$7:$D$9,Models!$F$7:$F$9),IF(AND($U354&gt;=1,$U354&lt;=3),LOOKUP($A$3,Models!$D$7:$D$9,Models!$G$7:$G$9),IF(AND($U354&gt;=4,$U354&lt;=6),LOOKUP($A$3,Models!$D$7:$D$9,Models!$H$7:$H$9), IF(AND($U354&gt;=7,$U354&lt;=10),LOOKUP($A$3,Models!$D$7:$D$9,Models!$I$7:$I$9), IF($U354 &gt; 10,LOOKUP($A$3,Models!$D$7:$D$9,Models!$J$7:$J$9), 0))))), 0)</f>
        <v>0</v>
      </c>
      <c r="Y354" s="14">
        <f>IF($T354=Models!$E$11,IF($U354&lt;1,LOOKUP($A$3,Models!$D$7:$D$9,Models!$F$12:$F$14),IF(AND($U354&gt;=1,$U354&lt;=3),LOOKUP($A$3,Models!$D$7:$D$9,Models!$G$12:$G$14),IF(AND($U354&gt;=4,$U354&lt;=6),LOOKUP($A$3,Models!$D$7:$D$9,Models!$H$12:$H$14), IF(AND($U354&gt;=7,$U354&lt;=10),LOOKUP($A$3,Models!$D$7:$D$9,Models!$I$12:$I$14), IF($U354 &gt; 10,LOOKUP($A$3,Models!$D$7:$D$9,Models!$J$12:$J$14), 0))))), 0)</f>
        <v>0</v>
      </c>
      <c r="Z354" s="14">
        <f>IF($T354=Models!$E$16,IF($U354&lt;1,LOOKUP($A$3,Models!$D$7:$D$9,Models!$F$17:$F$19),IF(AND($U354&gt;=1,$U354&lt;=3),LOOKUP($A$3,Models!$D$7:$D$9,Models!$G$17:$G$19),IF(AND($U354&gt;=4,$U354&lt;=6),LOOKUP($A$3,Models!$D$7:$D$9,Models!$H$17:$H$19), IF(AND($U354&gt;=7,$U354&lt;=10),LOOKUP($A$3,Models!$D$7:$D$9,Models!$I$17:$I$19), IF($U354 &gt; 10,LOOKUP($A$3,Models!$D$7:$D$9,Models!$J$17:$J$19), 0))))), 0)</f>
        <v>0</v>
      </c>
      <c r="AA354" s="14">
        <f>IF($T354=Models!$E$21,IF($U354&lt;1,LOOKUP($A$3,Models!$D$7:$D$9,Models!$F$22:$F$24),IF(AND($U354&gt;=1,$U354&lt;=3),LOOKUP($A$3,Models!$D$7:$D$9,Models!$G$22:$G$24),IF(AND($U354&gt;=4,$U354&lt;=6),LOOKUP($A$3,Models!$D$7:$D$9,Models!$H$22:$H$24), IF(AND($U354&gt;=7,$U354&lt;=10),LOOKUP($A$3,Models!$D$7:$D$9,Models!$I$22:$I$24), IF($U354 &gt; 10,LOOKUP($A$3,Models!$D$7:$D$9,Models!$J$22:$J$24), 0))))), 0)</f>
        <v>0</v>
      </c>
      <c r="AB354" s="14">
        <f>IF($T354=Models!$E$26,IF($U354&lt;1,LOOKUP($A$3,Models!$D$7:$D$9,Models!$F$27:$F$29),IF(AND($U354&gt;=1,$U354&lt;=3),LOOKUP($A$3,Models!$D$7:$D$9,Models!$G$27:$G$29),IF(AND($U354&gt;=4,$U354&lt;=6),LOOKUP($A$3,Models!$D$7:$D$9,Models!$H$27:$H$29), IF(AND($U354&gt;=7,$U354&lt;=10),LOOKUP($A$3,Models!$D$7:$D$9,Models!$I$27:$I$29), IF($U354 &gt; 10,LOOKUP($A$3,Models!$D$7:$D$9,Models!$J$27:$J$29), 0))))), 0)</f>
        <v>0</v>
      </c>
      <c r="AC354" s="14">
        <f>IF($T354=Models!$E$31,IF($U354&lt;1,LOOKUP($A$3,Models!$D$7:$D$9,Models!$F$32:$F$34),IF(AND($U354&gt;=1,$U354&lt;=3),LOOKUP($A$3,Models!$D$7:$D$9,Models!$G$32:$G$34),IF(AND($U354&gt;=4,$U354&lt;=6),LOOKUP($A$3,Models!$D$7:$D$9,Models!$H$32:$H$34), IF(AND($U354&gt;=7,$U354&lt;=10),LOOKUP($A$3,Models!$D$7:$D$9,Models!$I$32:$I$34), IF($U354 &gt; 10,LOOKUP($A$3,Models!$D$7:$D$9,Models!$J$32:$J$34), 0))))), 0)</f>
        <v>0</v>
      </c>
      <c r="AD354" s="14">
        <f>IF($T354=Models!$E$39,IF($U354&lt;1,LOOKUP($A$3,Models!$D$7:$D$9,Models!$F$40:$F$42),IF(AND($U354&gt;=1,$U354&lt;=4),LOOKUP($A$3,Models!$D$7:$D$9,Models!$G$40:$G$42),IF(AND($U354&gt;=5,$U354&lt;=7),LOOKUP($A$3,Models!$D$7:$D$9,Models!$H$40:$H$42), IF($U354 &gt; 7,LOOKUP($A$3,Models!$D$7:$D$9,Models!$I$40:$I$42), 0)))), 0)</f>
        <v>0</v>
      </c>
      <c r="AE354" s="14">
        <f>IF($T354=Models!$E$44,IF($U354&lt;1,LOOKUP($A$3,Models!$D$7:$D$9,Models!$F$45:$F$47),IF(AND($U354&gt;=1,$U354&lt;=4),LOOKUP($A$3,Models!$D$7:$D$9,Models!$G$45:$G$47),IF(AND($U354&gt;=5,$U354&lt;=7),LOOKUP($A$3,Models!$D$7:$D$9,Models!$H$45:$H$47), IF($U354 &gt; 7,LOOKUP($A$3,Models!$D$7:$D$9,Models!$I$45:$I$47), 0)))), 0)</f>
        <v>0</v>
      </c>
      <c r="AF354" s="14">
        <f>IF($T354=Models!$E$49,IF($U354&lt;1,LOOKUP($A$3,Models!$D$7:$D$9,Models!$F$50:$F$52),IF(AND($U354&gt;=1,$U354&lt;=4),LOOKUP($A$3,Models!$D$7:$D$9,Models!$G$50:$G$52),IF(AND($U354&gt;=5,$U354&lt;=7),LOOKUP($A$3,Models!$D$7:$D$9,Models!$H$50:$H$52), IF($U354 &gt; 7,LOOKUP($A$3,Models!$D$7:$D$9,Models!$I$50:$I$52), 0)))), 0)</f>
        <v>0</v>
      </c>
      <c r="AG354" s="14">
        <f>IF($T354=Models!$E$54,IF($U354&lt;1,LOOKUP($A$3,Models!$D$7:$D$9,Models!$F$55:$F$57),IF(AND($U354&gt;=1,$U354&lt;=4),LOOKUP($A$3,Models!$D$7:$D$9,Models!$G$55:$G$57),IF(AND($U354&gt;=5,$U354&lt;=7),LOOKUP($A$3,Models!$D$7:$D$9,Models!$H$55:$H$57), IF($U354 &gt; 7,LOOKUP($A$3,Models!$D$7:$D$9,Models!$I$55:$I$57), 0)))), 0)</f>
        <v>0</v>
      </c>
      <c r="AH354" s="14">
        <f>IF($T354=Models!$E$59,IF($U354&lt;1,LOOKUP($A$3,Models!$D$7:$D$9,Models!$F$60:$F$62),IF(AND($U354&gt;=1,$U354&lt;=4),LOOKUP($A$3,Models!$D$7:$D$9,Models!$G$60:$G$62),IF(AND($U354&gt;=5,$U354&lt;=7),LOOKUP($A$3,Models!$D$7:$D$9,Models!$H$60:$H$62), IF($U354 &gt; 7,LOOKUP($A$3,Models!$D$7:$D$9,Models!$I$60:$I$62), 0)))), 0)</f>
        <v>0</v>
      </c>
    </row>
    <row r="355" spans="16:34">
      <c r="P355" s="6" t="e">
        <f ca="1">IF(LOOKUP(Beds!A388, Models!$A$4:$A$105, Models!$B$4:$B$105) = "QUEBEC 2", " ", IF(LOOKUP(Beds!A388, Models!$A$4:$A$105, Models!$B$4:$B$105) = "QUEBEC", " ", IF(Beds!B388 = 0, 0, YEAR(NOW())-IF(VALUE(LEFT(Beds!B388,2))&gt;80,CONCATENATE(19,LEFT(Beds!B388,2)),CONCATENATE(20,LEFT(Beds!B388,2))))))</f>
        <v>#N/A</v>
      </c>
      <c r="S355" s="7" t="str">
        <f>LEFT(Beds!A386,4)</f>
        <v/>
      </c>
      <c r="T355" t="str">
        <f>IF(S355 = "", " ", LOOKUP(S355,Models!$A$4:$A$99,Models!$B$4:$B$99))</f>
        <v xml:space="preserve"> </v>
      </c>
      <c r="U355" t="str">
        <f>Beds!C386</f>
        <v/>
      </c>
      <c r="W355">
        <f t="shared" si="5"/>
        <v>0</v>
      </c>
      <c r="X355" s="14">
        <f>IF($T355=Models!$E$6,IF($U355&lt;1,LOOKUP($A$3,Models!$D$7:$D$9,Models!$F$7:$F$9),IF(AND($U355&gt;=1,$U355&lt;=3),LOOKUP($A$3,Models!$D$7:$D$9,Models!$G$7:$G$9),IF(AND($U355&gt;=4,$U355&lt;=6),LOOKUP($A$3,Models!$D$7:$D$9,Models!$H$7:$H$9), IF(AND($U355&gt;=7,$U355&lt;=10),LOOKUP($A$3,Models!$D$7:$D$9,Models!$I$7:$I$9), IF($U355 &gt; 10,LOOKUP($A$3,Models!$D$7:$D$9,Models!$J$7:$J$9), 0))))), 0)</f>
        <v>0</v>
      </c>
      <c r="Y355" s="14">
        <f>IF($T355=Models!$E$11,IF($U355&lt;1,LOOKUP($A$3,Models!$D$7:$D$9,Models!$F$12:$F$14),IF(AND($U355&gt;=1,$U355&lt;=3),LOOKUP($A$3,Models!$D$7:$D$9,Models!$G$12:$G$14),IF(AND($U355&gt;=4,$U355&lt;=6),LOOKUP($A$3,Models!$D$7:$D$9,Models!$H$12:$H$14), IF(AND($U355&gt;=7,$U355&lt;=10),LOOKUP($A$3,Models!$D$7:$D$9,Models!$I$12:$I$14), IF($U355 &gt; 10,LOOKUP($A$3,Models!$D$7:$D$9,Models!$J$12:$J$14), 0))))), 0)</f>
        <v>0</v>
      </c>
      <c r="Z355" s="14">
        <f>IF($T355=Models!$E$16,IF($U355&lt;1,LOOKUP($A$3,Models!$D$7:$D$9,Models!$F$17:$F$19),IF(AND($U355&gt;=1,$U355&lt;=3),LOOKUP($A$3,Models!$D$7:$D$9,Models!$G$17:$G$19),IF(AND($U355&gt;=4,$U355&lt;=6),LOOKUP($A$3,Models!$D$7:$D$9,Models!$H$17:$H$19), IF(AND($U355&gt;=7,$U355&lt;=10),LOOKUP($A$3,Models!$D$7:$D$9,Models!$I$17:$I$19), IF($U355 &gt; 10,LOOKUP($A$3,Models!$D$7:$D$9,Models!$J$17:$J$19), 0))))), 0)</f>
        <v>0</v>
      </c>
      <c r="AA355" s="14">
        <f>IF($T355=Models!$E$21,IF($U355&lt;1,LOOKUP($A$3,Models!$D$7:$D$9,Models!$F$22:$F$24),IF(AND($U355&gt;=1,$U355&lt;=3),LOOKUP($A$3,Models!$D$7:$D$9,Models!$G$22:$G$24),IF(AND($U355&gt;=4,$U355&lt;=6),LOOKUP($A$3,Models!$D$7:$D$9,Models!$H$22:$H$24), IF(AND($U355&gt;=7,$U355&lt;=10),LOOKUP($A$3,Models!$D$7:$D$9,Models!$I$22:$I$24), IF($U355 &gt; 10,LOOKUP($A$3,Models!$D$7:$D$9,Models!$J$22:$J$24), 0))))), 0)</f>
        <v>0</v>
      </c>
      <c r="AB355" s="14">
        <f>IF($T355=Models!$E$26,IF($U355&lt;1,LOOKUP($A$3,Models!$D$7:$D$9,Models!$F$27:$F$29),IF(AND($U355&gt;=1,$U355&lt;=3),LOOKUP($A$3,Models!$D$7:$D$9,Models!$G$27:$G$29),IF(AND($U355&gt;=4,$U355&lt;=6),LOOKUP($A$3,Models!$D$7:$D$9,Models!$H$27:$H$29), IF(AND($U355&gt;=7,$U355&lt;=10),LOOKUP($A$3,Models!$D$7:$D$9,Models!$I$27:$I$29), IF($U355 &gt; 10,LOOKUP($A$3,Models!$D$7:$D$9,Models!$J$27:$J$29), 0))))), 0)</f>
        <v>0</v>
      </c>
      <c r="AC355" s="14">
        <f>IF($T355=Models!$E$31,IF($U355&lt;1,LOOKUP($A$3,Models!$D$7:$D$9,Models!$F$32:$F$34),IF(AND($U355&gt;=1,$U355&lt;=3),LOOKUP($A$3,Models!$D$7:$D$9,Models!$G$32:$G$34),IF(AND($U355&gt;=4,$U355&lt;=6),LOOKUP($A$3,Models!$D$7:$D$9,Models!$H$32:$H$34), IF(AND($U355&gt;=7,$U355&lt;=10),LOOKUP($A$3,Models!$D$7:$D$9,Models!$I$32:$I$34), IF($U355 &gt; 10,LOOKUP($A$3,Models!$D$7:$D$9,Models!$J$32:$J$34), 0))))), 0)</f>
        <v>0</v>
      </c>
      <c r="AD355" s="14">
        <f>IF($T355=Models!$E$39,IF($U355&lt;1,LOOKUP($A$3,Models!$D$7:$D$9,Models!$F$40:$F$42),IF(AND($U355&gt;=1,$U355&lt;=4),LOOKUP($A$3,Models!$D$7:$D$9,Models!$G$40:$G$42),IF(AND($U355&gt;=5,$U355&lt;=7),LOOKUP($A$3,Models!$D$7:$D$9,Models!$H$40:$H$42), IF($U355 &gt; 7,LOOKUP($A$3,Models!$D$7:$D$9,Models!$I$40:$I$42), 0)))), 0)</f>
        <v>0</v>
      </c>
      <c r="AE355" s="14">
        <f>IF($T355=Models!$E$44,IF($U355&lt;1,LOOKUP($A$3,Models!$D$7:$D$9,Models!$F$45:$F$47),IF(AND($U355&gt;=1,$U355&lt;=4),LOOKUP($A$3,Models!$D$7:$D$9,Models!$G$45:$G$47),IF(AND($U355&gt;=5,$U355&lt;=7),LOOKUP($A$3,Models!$D$7:$D$9,Models!$H$45:$H$47), IF($U355 &gt; 7,LOOKUP($A$3,Models!$D$7:$D$9,Models!$I$45:$I$47), 0)))), 0)</f>
        <v>0</v>
      </c>
      <c r="AF355" s="14">
        <f>IF($T355=Models!$E$49,IF($U355&lt;1,LOOKUP($A$3,Models!$D$7:$D$9,Models!$F$50:$F$52),IF(AND($U355&gt;=1,$U355&lt;=4),LOOKUP($A$3,Models!$D$7:$D$9,Models!$G$50:$G$52),IF(AND($U355&gt;=5,$U355&lt;=7),LOOKUP($A$3,Models!$D$7:$D$9,Models!$H$50:$H$52), IF($U355 &gt; 7,LOOKUP($A$3,Models!$D$7:$D$9,Models!$I$50:$I$52), 0)))), 0)</f>
        <v>0</v>
      </c>
      <c r="AG355" s="14">
        <f>IF($T355=Models!$E$54,IF($U355&lt;1,LOOKUP($A$3,Models!$D$7:$D$9,Models!$F$55:$F$57),IF(AND($U355&gt;=1,$U355&lt;=4),LOOKUP($A$3,Models!$D$7:$D$9,Models!$G$55:$G$57),IF(AND($U355&gt;=5,$U355&lt;=7),LOOKUP($A$3,Models!$D$7:$D$9,Models!$H$55:$H$57), IF($U355 &gt; 7,LOOKUP($A$3,Models!$D$7:$D$9,Models!$I$55:$I$57), 0)))), 0)</f>
        <v>0</v>
      </c>
      <c r="AH355" s="14">
        <f>IF($T355=Models!$E$59,IF($U355&lt;1,LOOKUP($A$3,Models!$D$7:$D$9,Models!$F$60:$F$62),IF(AND($U355&gt;=1,$U355&lt;=4),LOOKUP($A$3,Models!$D$7:$D$9,Models!$G$60:$G$62),IF(AND($U355&gt;=5,$U355&lt;=7),LOOKUP($A$3,Models!$D$7:$D$9,Models!$H$60:$H$62), IF($U355 &gt; 7,LOOKUP($A$3,Models!$D$7:$D$9,Models!$I$60:$I$62), 0)))), 0)</f>
        <v>0</v>
      </c>
    </row>
    <row r="356" spans="16:34">
      <c r="P356" s="6" t="e">
        <f ca="1">IF(LOOKUP(Beds!A389, Models!$A$4:$A$105, Models!$B$4:$B$105) = "QUEBEC 2", " ", IF(LOOKUP(Beds!A389, Models!$A$4:$A$105, Models!$B$4:$B$105) = "QUEBEC", " ", IF(Beds!B389 = 0, 0, YEAR(NOW())-IF(VALUE(LEFT(Beds!B389,2))&gt;80,CONCATENATE(19,LEFT(Beds!B389,2)),CONCATENATE(20,LEFT(Beds!B389,2))))))</f>
        <v>#N/A</v>
      </c>
      <c r="S356" s="7" t="str">
        <f>LEFT(Beds!A387,4)</f>
        <v/>
      </c>
      <c r="T356" t="str">
        <f>IF(S356 = "", " ", LOOKUP(S356,Models!$A$4:$A$99,Models!$B$4:$B$99))</f>
        <v xml:space="preserve"> </v>
      </c>
      <c r="U356" t="str">
        <f>Beds!C387</f>
        <v/>
      </c>
      <c r="W356">
        <f t="shared" si="5"/>
        <v>0</v>
      </c>
      <c r="X356" s="14">
        <f>IF($T356=Models!$E$6,IF($U356&lt;1,LOOKUP($A$3,Models!$D$7:$D$9,Models!$F$7:$F$9),IF(AND($U356&gt;=1,$U356&lt;=3),LOOKUP($A$3,Models!$D$7:$D$9,Models!$G$7:$G$9),IF(AND($U356&gt;=4,$U356&lt;=6),LOOKUP($A$3,Models!$D$7:$D$9,Models!$H$7:$H$9), IF(AND($U356&gt;=7,$U356&lt;=10),LOOKUP($A$3,Models!$D$7:$D$9,Models!$I$7:$I$9), IF($U356 &gt; 10,LOOKUP($A$3,Models!$D$7:$D$9,Models!$J$7:$J$9), 0))))), 0)</f>
        <v>0</v>
      </c>
      <c r="Y356" s="14">
        <f>IF($T356=Models!$E$11,IF($U356&lt;1,LOOKUP($A$3,Models!$D$7:$D$9,Models!$F$12:$F$14),IF(AND($U356&gt;=1,$U356&lt;=3),LOOKUP($A$3,Models!$D$7:$D$9,Models!$G$12:$G$14),IF(AND($U356&gt;=4,$U356&lt;=6),LOOKUP($A$3,Models!$D$7:$D$9,Models!$H$12:$H$14), IF(AND($U356&gt;=7,$U356&lt;=10),LOOKUP($A$3,Models!$D$7:$D$9,Models!$I$12:$I$14), IF($U356 &gt; 10,LOOKUP($A$3,Models!$D$7:$D$9,Models!$J$12:$J$14), 0))))), 0)</f>
        <v>0</v>
      </c>
      <c r="Z356" s="14">
        <f>IF($T356=Models!$E$16,IF($U356&lt;1,LOOKUP($A$3,Models!$D$7:$D$9,Models!$F$17:$F$19),IF(AND($U356&gt;=1,$U356&lt;=3),LOOKUP($A$3,Models!$D$7:$D$9,Models!$G$17:$G$19),IF(AND($U356&gt;=4,$U356&lt;=6),LOOKUP($A$3,Models!$D$7:$D$9,Models!$H$17:$H$19), IF(AND($U356&gt;=7,$U356&lt;=10),LOOKUP($A$3,Models!$D$7:$D$9,Models!$I$17:$I$19), IF($U356 &gt; 10,LOOKUP($A$3,Models!$D$7:$D$9,Models!$J$17:$J$19), 0))))), 0)</f>
        <v>0</v>
      </c>
      <c r="AA356" s="14">
        <f>IF($T356=Models!$E$21,IF($U356&lt;1,LOOKUP($A$3,Models!$D$7:$D$9,Models!$F$22:$F$24),IF(AND($U356&gt;=1,$U356&lt;=3),LOOKUP($A$3,Models!$D$7:$D$9,Models!$G$22:$G$24),IF(AND($U356&gt;=4,$U356&lt;=6),LOOKUP($A$3,Models!$D$7:$D$9,Models!$H$22:$H$24), IF(AND($U356&gt;=7,$U356&lt;=10),LOOKUP($A$3,Models!$D$7:$D$9,Models!$I$22:$I$24), IF($U356 &gt; 10,LOOKUP($A$3,Models!$D$7:$D$9,Models!$J$22:$J$24), 0))))), 0)</f>
        <v>0</v>
      </c>
      <c r="AB356" s="14">
        <f>IF($T356=Models!$E$26,IF($U356&lt;1,LOOKUP($A$3,Models!$D$7:$D$9,Models!$F$27:$F$29),IF(AND($U356&gt;=1,$U356&lt;=3),LOOKUP($A$3,Models!$D$7:$D$9,Models!$G$27:$G$29),IF(AND($U356&gt;=4,$U356&lt;=6),LOOKUP($A$3,Models!$D$7:$D$9,Models!$H$27:$H$29), IF(AND($U356&gt;=7,$U356&lt;=10),LOOKUP($A$3,Models!$D$7:$D$9,Models!$I$27:$I$29), IF($U356 &gt; 10,LOOKUP($A$3,Models!$D$7:$D$9,Models!$J$27:$J$29), 0))))), 0)</f>
        <v>0</v>
      </c>
      <c r="AC356" s="14">
        <f>IF($T356=Models!$E$31,IF($U356&lt;1,LOOKUP($A$3,Models!$D$7:$D$9,Models!$F$32:$F$34),IF(AND($U356&gt;=1,$U356&lt;=3),LOOKUP($A$3,Models!$D$7:$D$9,Models!$G$32:$G$34),IF(AND($U356&gt;=4,$U356&lt;=6),LOOKUP($A$3,Models!$D$7:$D$9,Models!$H$32:$H$34), IF(AND($U356&gt;=7,$U356&lt;=10),LOOKUP($A$3,Models!$D$7:$D$9,Models!$I$32:$I$34), IF($U356 &gt; 10,LOOKUP($A$3,Models!$D$7:$D$9,Models!$J$32:$J$34), 0))))), 0)</f>
        <v>0</v>
      </c>
      <c r="AD356" s="14">
        <f>IF($T356=Models!$E$39,IF($U356&lt;1,LOOKUP($A$3,Models!$D$7:$D$9,Models!$F$40:$F$42),IF(AND($U356&gt;=1,$U356&lt;=4),LOOKUP($A$3,Models!$D$7:$D$9,Models!$G$40:$G$42),IF(AND($U356&gt;=5,$U356&lt;=7),LOOKUP($A$3,Models!$D$7:$D$9,Models!$H$40:$H$42), IF($U356 &gt; 7,LOOKUP($A$3,Models!$D$7:$D$9,Models!$I$40:$I$42), 0)))), 0)</f>
        <v>0</v>
      </c>
      <c r="AE356" s="14">
        <f>IF($T356=Models!$E$44,IF($U356&lt;1,LOOKUP($A$3,Models!$D$7:$D$9,Models!$F$45:$F$47),IF(AND($U356&gt;=1,$U356&lt;=4),LOOKUP($A$3,Models!$D$7:$D$9,Models!$G$45:$G$47),IF(AND($U356&gt;=5,$U356&lt;=7),LOOKUP($A$3,Models!$D$7:$D$9,Models!$H$45:$H$47), IF($U356 &gt; 7,LOOKUP($A$3,Models!$D$7:$D$9,Models!$I$45:$I$47), 0)))), 0)</f>
        <v>0</v>
      </c>
      <c r="AF356" s="14">
        <f>IF($T356=Models!$E$49,IF($U356&lt;1,LOOKUP($A$3,Models!$D$7:$D$9,Models!$F$50:$F$52),IF(AND($U356&gt;=1,$U356&lt;=4),LOOKUP($A$3,Models!$D$7:$D$9,Models!$G$50:$G$52),IF(AND($U356&gt;=5,$U356&lt;=7),LOOKUP($A$3,Models!$D$7:$D$9,Models!$H$50:$H$52), IF($U356 &gt; 7,LOOKUP($A$3,Models!$D$7:$D$9,Models!$I$50:$I$52), 0)))), 0)</f>
        <v>0</v>
      </c>
      <c r="AG356" s="14">
        <f>IF($T356=Models!$E$54,IF($U356&lt;1,LOOKUP($A$3,Models!$D$7:$D$9,Models!$F$55:$F$57),IF(AND($U356&gt;=1,$U356&lt;=4),LOOKUP($A$3,Models!$D$7:$D$9,Models!$G$55:$G$57),IF(AND($U356&gt;=5,$U356&lt;=7),LOOKUP($A$3,Models!$D$7:$D$9,Models!$H$55:$H$57), IF($U356 &gt; 7,LOOKUP($A$3,Models!$D$7:$D$9,Models!$I$55:$I$57), 0)))), 0)</f>
        <v>0</v>
      </c>
      <c r="AH356" s="14">
        <f>IF($T356=Models!$E$59,IF($U356&lt;1,LOOKUP($A$3,Models!$D$7:$D$9,Models!$F$60:$F$62),IF(AND($U356&gt;=1,$U356&lt;=4),LOOKUP($A$3,Models!$D$7:$D$9,Models!$G$60:$G$62),IF(AND($U356&gt;=5,$U356&lt;=7),LOOKUP($A$3,Models!$D$7:$D$9,Models!$H$60:$H$62), IF($U356 &gt; 7,LOOKUP($A$3,Models!$D$7:$D$9,Models!$I$60:$I$62), 0)))), 0)</f>
        <v>0</v>
      </c>
    </row>
    <row r="357" spans="16:34">
      <c r="P357" s="6" t="e">
        <f ca="1">IF(LOOKUP(Beds!A390, Models!$A$4:$A$105, Models!$B$4:$B$105) = "QUEBEC 2", " ", IF(LOOKUP(Beds!A390, Models!$A$4:$A$105, Models!$B$4:$B$105) = "QUEBEC", " ", IF(Beds!B390 = 0, 0, YEAR(NOW())-IF(VALUE(LEFT(Beds!B390,2))&gt;80,CONCATENATE(19,LEFT(Beds!B390,2)),CONCATENATE(20,LEFT(Beds!B390,2))))))</f>
        <v>#N/A</v>
      </c>
      <c r="S357" s="7" t="str">
        <f>LEFT(Beds!A388,4)</f>
        <v/>
      </c>
      <c r="T357" t="str">
        <f>IF(S357 = "", " ", LOOKUP(S357,Models!$A$4:$A$99,Models!$B$4:$B$99))</f>
        <v xml:space="preserve"> </v>
      </c>
      <c r="U357" t="str">
        <f>Beds!C388</f>
        <v/>
      </c>
      <c r="W357">
        <f t="shared" si="5"/>
        <v>0</v>
      </c>
      <c r="X357" s="14">
        <f>IF($T357=Models!$E$6,IF($U357&lt;1,LOOKUP($A$3,Models!$D$7:$D$9,Models!$F$7:$F$9),IF(AND($U357&gt;=1,$U357&lt;=3),LOOKUP($A$3,Models!$D$7:$D$9,Models!$G$7:$G$9),IF(AND($U357&gt;=4,$U357&lt;=6),LOOKUP($A$3,Models!$D$7:$D$9,Models!$H$7:$H$9), IF(AND($U357&gt;=7,$U357&lt;=10),LOOKUP($A$3,Models!$D$7:$D$9,Models!$I$7:$I$9), IF($U357 &gt; 10,LOOKUP($A$3,Models!$D$7:$D$9,Models!$J$7:$J$9), 0))))), 0)</f>
        <v>0</v>
      </c>
      <c r="Y357" s="14">
        <f>IF($T357=Models!$E$11,IF($U357&lt;1,LOOKUP($A$3,Models!$D$7:$D$9,Models!$F$12:$F$14),IF(AND($U357&gt;=1,$U357&lt;=3),LOOKUP($A$3,Models!$D$7:$D$9,Models!$G$12:$G$14),IF(AND($U357&gt;=4,$U357&lt;=6),LOOKUP($A$3,Models!$D$7:$D$9,Models!$H$12:$H$14), IF(AND($U357&gt;=7,$U357&lt;=10),LOOKUP($A$3,Models!$D$7:$D$9,Models!$I$12:$I$14), IF($U357 &gt; 10,LOOKUP($A$3,Models!$D$7:$D$9,Models!$J$12:$J$14), 0))))), 0)</f>
        <v>0</v>
      </c>
      <c r="Z357" s="14">
        <f>IF($T357=Models!$E$16,IF($U357&lt;1,LOOKUP($A$3,Models!$D$7:$D$9,Models!$F$17:$F$19),IF(AND($U357&gt;=1,$U357&lt;=3),LOOKUP($A$3,Models!$D$7:$D$9,Models!$G$17:$G$19),IF(AND($U357&gt;=4,$U357&lt;=6),LOOKUP($A$3,Models!$D$7:$D$9,Models!$H$17:$H$19), IF(AND($U357&gt;=7,$U357&lt;=10),LOOKUP($A$3,Models!$D$7:$D$9,Models!$I$17:$I$19), IF($U357 &gt; 10,LOOKUP($A$3,Models!$D$7:$D$9,Models!$J$17:$J$19), 0))))), 0)</f>
        <v>0</v>
      </c>
      <c r="AA357" s="14">
        <f>IF($T357=Models!$E$21,IF($U357&lt;1,LOOKUP($A$3,Models!$D$7:$D$9,Models!$F$22:$F$24),IF(AND($U357&gt;=1,$U357&lt;=3),LOOKUP($A$3,Models!$D$7:$D$9,Models!$G$22:$G$24),IF(AND($U357&gt;=4,$U357&lt;=6),LOOKUP($A$3,Models!$D$7:$D$9,Models!$H$22:$H$24), IF(AND($U357&gt;=7,$U357&lt;=10),LOOKUP($A$3,Models!$D$7:$D$9,Models!$I$22:$I$24), IF($U357 &gt; 10,LOOKUP($A$3,Models!$D$7:$D$9,Models!$J$22:$J$24), 0))))), 0)</f>
        <v>0</v>
      </c>
      <c r="AB357" s="14">
        <f>IF($T357=Models!$E$26,IF($U357&lt;1,LOOKUP($A$3,Models!$D$7:$D$9,Models!$F$27:$F$29),IF(AND($U357&gt;=1,$U357&lt;=3),LOOKUP($A$3,Models!$D$7:$D$9,Models!$G$27:$G$29),IF(AND($U357&gt;=4,$U357&lt;=6),LOOKUP($A$3,Models!$D$7:$D$9,Models!$H$27:$H$29), IF(AND($U357&gt;=7,$U357&lt;=10),LOOKUP($A$3,Models!$D$7:$D$9,Models!$I$27:$I$29), IF($U357 &gt; 10,LOOKUP($A$3,Models!$D$7:$D$9,Models!$J$27:$J$29), 0))))), 0)</f>
        <v>0</v>
      </c>
      <c r="AC357" s="14">
        <f>IF($T357=Models!$E$31,IF($U357&lt;1,LOOKUP($A$3,Models!$D$7:$D$9,Models!$F$32:$F$34),IF(AND($U357&gt;=1,$U357&lt;=3),LOOKUP($A$3,Models!$D$7:$D$9,Models!$G$32:$G$34),IF(AND($U357&gt;=4,$U357&lt;=6),LOOKUP($A$3,Models!$D$7:$D$9,Models!$H$32:$H$34), IF(AND($U357&gt;=7,$U357&lt;=10),LOOKUP($A$3,Models!$D$7:$D$9,Models!$I$32:$I$34), IF($U357 &gt; 10,LOOKUP($A$3,Models!$D$7:$D$9,Models!$J$32:$J$34), 0))))), 0)</f>
        <v>0</v>
      </c>
      <c r="AD357" s="14">
        <f>IF($T357=Models!$E$39,IF($U357&lt;1,LOOKUP($A$3,Models!$D$7:$D$9,Models!$F$40:$F$42),IF(AND($U357&gt;=1,$U357&lt;=4),LOOKUP($A$3,Models!$D$7:$D$9,Models!$G$40:$G$42),IF(AND($U357&gt;=5,$U357&lt;=7),LOOKUP($A$3,Models!$D$7:$D$9,Models!$H$40:$H$42), IF($U357 &gt; 7,LOOKUP($A$3,Models!$D$7:$D$9,Models!$I$40:$I$42), 0)))), 0)</f>
        <v>0</v>
      </c>
      <c r="AE357" s="14">
        <f>IF($T357=Models!$E$44,IF($U357&lt;1,LOOKUP($A$3,Models!$D$7:$D$9,Models!$F$45:$F$47),IF(AND($U357&gt;=1,$U357&lt;=4),LOOKUP($A$3,Models!$D$7:$D$9,Models!$G$45:$G$47),IF(AND($U357&gt;=5,$U357&lt;=7),LOOKUP($A$3,Models!$D$7:$D$9,Models!$H$45:$H$47), IF($U357 &gt; 7,LOOKUP($A$3,Models!$D$7:$D$9,Models!$I$45:$I$47), 0)))), 0)</f>
        <v>0</v>
      </c>
      <c r="AF357" s="14">
        <f>IF($T357=Models!$E$49,IF($U357&lt;1,LOOKUP($A$3,Models!$D$7:$D$9,Models!$F$50:$F$52),IF(AND($U357&gt;=1,$U357&lt;=4),LOOKUP($A$3,Models!$D$7:$D$9,Models!$G$50:$G$52),IF(AND($U357&gt;=5,$U357&lt;=7),LOOKUP($A$3,Models!$D$7:$D$9,Models!$H$50:$H$52), IF($U357 &gt; 7,LOOKUP($A$3,Models!$D$7:$D$9,Models!$I$50:$I$52), 0)))), 0)</f>
        <v>0</v>
      </c>
      <c r="AG357" s="14">
        <f>IF($T357=Models!$E$54,IF($U357&lt;1,LOOKUP($A$3,Models!$D$7:$D$9,Models!$F$55:$F$57),IF(AND($U357&gt;=1,$U357&lt;=4),LOOKUP($A$3,Models!$D$7:$D$9,Models!$G$55:$G$57),IF(AND($U357&gt;=5,$U357&lt;=7),LOOKUP($A$3,Models!$D$7:$D$9,Models!$H$55:$H$57), IF($U357 &gt; 7,LOOKUP($A$3,Models!$D$7:$D$9,Models!$I$55:$I$57), 0)))), 0)</f>
        <v>0</v>
      </c>
      <c r="AH357" s="14">
        <f>IF($T357=Models!$E$59,IF($U357&lt;1,LOOKUP($A$3,Models!$D$7:$D$9,Models!$F$60:$F$62),IF(AND($U357&gt;=1,$U357&lt;=4),LOOKUP($A$3,Models!$D$7:$D$9,Models!$G$60:$G$62),IF(AND($U357&gt;=5,$U357&lt;=7),LOOKUP($A$3,Models!$D$7:$D$9,Models!$H$60:$H$62), IF($U357 &gt; 7,LOOKUP($A$3,Models!$D$7:$D$9,Models!$I$60:$I$62), 0)))), 0)</f>
        <v>0</v>
      </c>
    </row>
    <row r="358" spans="16:34">
      <c r="P358" s="6" t="e">
        <f ca="1">IF(LOOKUP(Beds!A391, Models!$A$4:$A$105, Models!$B$4:$B$105) = "QUEBEC 2", " ", IF(LOOKUP(Beds!A391, Models!$A$4:$A$105, Models!$B$4:$B$105) = "QUEBEC", " ", IF(Beds!B391 = 0, 0, YEAR(NOW())-IF(VALUE(LEFT(Beds!B391,2))&gt;80,CONCATENATE(19,LEFT(Beds!B391,2)),CONCATENATE(20,LEFT(Beds!B391,2))))))</f>
        <v>#N/A</v>
      </c>
      <c r="S358" s="7" t="str">
        <f>LEFT(Beds!A389,4)</f>
        <v/>
      </c>
      <c r="T358" t="str">
        <f>IF(S358 = "", " ", LOOKUP(S358,Models!$A$4:$A$99,Models!$B$4:$B$99))</f>
        <v xml:space="preserve"> </v>
      </c>
      <c r="U358" t="str">
        <f>Beds!C389</f>
        <v/>
      </c>
      <c r="W358">
        <f t="shared" si="5"/>
        <v>0</v>
      </c>
      <c r="X358" s="14">
        <f>IF($T358=Models!$E$6,IF($U358&lt;1,LOOKUP($A$3,Models!$D$7:$D$9,Models!$F$7:$F$9),IF(AND($U358&gt;=1,$U358&lt;=3),LOOKUP($A$3,Models!$D$7:$D$9,Models!$G$7:$G$9),IF(AND($U358&gt;=4,$U358&lt;=6),LOOKUP($A$3,Models!$D$7:$D$9,Models!$H$7:$H$9), IF(AND($U358&gt;=7,$U358&lt;=10),LOOKUP($A$3,Models!$D$7:$D$9,Models!$I$7:$I$9), IF($U358 &gt; 10,LOOKUP($A$3,Models!$D$7:$D$9,Models!$J$7:$J$9), 0))))), 0)</f>
        <v>0</v>
      </c>
      <c r="Y358" s="14">
        <f>IF($T358=Models!$E$11,IF($U358&lt;1,LOOKUP($A$3,Models!$D$7:$D$9,Models!$F$12:$F$14),IF(AND($U358&gt;=1,$U358&lt;=3),LOOKUP($A$3,Models!$D$7:$D$9,Models!$G$12:$G$14),IF(AND($U358&gt;=4,$U358&lt;=6),LOOKUP($A$3,Models!$D$7:$D$9,Models!$H$12:$H$14), IF(AND($U358&gt;=7,$U358&lt;=10),LOOKUP($A$3,Models!$D$7:$D$9,Models!$I$12:$I$14), IF($U358 &gt; 10,LOOKUP($A$3,Models!$D$7:$D$9,Models!$J$12:$J$14), 0))))), 0)</f>
        <v>0</v>
      </c>
      <c r="Z358" s="14">
        <f>IF($T358=Models!$E$16,IF($U358&lt;1,LOOKUP($A$3,Models!$D$7:$D$9,Models!$F$17:$F$19),IF(AND($U358&gt;=1,$U358&lt;=3),LOOKUP($A$3,Models!$D$7:$D$9,Models!$G$17:$G$19),IF(AND($U358&gt;=4,$U358&lt;=6),LOOKUP($A$3,Models!$D$7:$D$9,Models!$H$17:$H$19), IF(AND($U358&gt;=7,$U358&lt;=10),LOOKUP($A$3,Models!$D$7:$D$9,Models!$I$17:$I$19), IF($U358 &gt; 10,LOOKUP($A$3,Models!$D$7:$D$9,Models!$J$17:$J$19), 0))))), 0)</f>
        <v>0</v>
      </c>
      <c r="AA358" s="14">
        <f>IF($T358=Models!$E$21,IF($U358&lt;1,LOOKUP($A$3,Models!$D$7:$D$9,Models!$F$22:$F$24),IF(AND($U358&gt;=1,$U358&lt;=3),LOOKUP($A$3,Models!$D$7:$D$9,Models!$G$22:$G$24),IF(AND($U358&gt;=4,$U358&lt;=6),LOOKUP($A$3,Models!$D$7:$D$9,Models!$H$22:$H$24), IF(AND($U358&gt;=7,$U358&lt;=10),LOOKUP($A$3,Models!$D$7:$D$9,Models!$I$22:$I$24), IF($U358 &gt; 10,LOOKUP($A$3,Models!$D$7:$D$9,Models!$J$22:$J$24), 0))))), 0)</f>
        <v>0</v>
      </c>
      <c r="AB358" s="14">
        <f>IF($T358=Models!$E$26,IF($U358&lt;1,LOOKUP($A$3,Models!$D$7:$D$9,Models!$F$27:$F$29),IF(AND($U358&gt;=1,$U358&lt;=3),LOOKUP($A$3,Models!$D$7:$D$9,Models!$G$27:$G$29),IF(AND($U358&gt;=4,$U358&lt;=6),LOOKUP($A$3,Models!$D$7:$D$9,Models!$H$27:$H$29), IF(AND($U358&gt;=7,$U358&lt;=10),LOOKUP($A$3,Models!$D$7:$D$9,Models!$I$27:$I$29), IF($U358 &gt; 10,LOOKUP($A$3,Models!$D$7:$D$9,Models!$J$27:$J$29), 0))))), 0)</f>
        <v>0</v>
      </c>
      <c r="AC358" s="14">
        <f>IF($T358=Models!$E$31,IF($U358&lt;1,LOOKUP($A$3,Models!$D$7:$D$9,Models!$F$32:$F$34),IF(AND($U358&gt;=1,$U358&lt;=3),LOOKUP($A$3,Models!$D$7:$D$9,Models!$G$32:$G$34),IF(AND($U358&gt;=4,$U358&lt;=6),LOOKUP($A$3,Models!$D$7:$D$9,Models!$H$32:$H$34), IF(AND($U358&gt;=7,$U358&lt;=10),LOOKUP($A$3,Models!$D$7:$D$9,Models!$I$32:$I$34), IF($U358 &gt; 10,LOOKUP($A$3,Models!$D$7:$D$9,Models!$J$32:$J$34), 0))))), 0)</f>
        <v>0</v>
      </c>
      <c r="AD358" s="14">
        <f>IF($T358=Models!$E$39,IF($U358&lt;1,LOOKUP($A$3,Models!$D$7:$D$9,Models!$F$40:$F$42),IF(AND($U358&gt;=1,$U358&lt;=4),LOOKUP($A$3,Models!$D$7:$D$9,Models!$G$40:$G$42),IF(AND($U358&gt;=5,$U358&lt;=7),LOOKUP($A$3,Models!$D$7:$D$9,Models!$H$40:$H$42), IF($U358 &gt; 7,LOOKUP($A$3,Models!$D$7:$D$9,Models!$I$40:$I$42), 0)))), 0)</f>
        <v>0</v>
      </c>
      <c r="AE358" s="14">
        <f>IF($T358=Models!$E$44,IF($U358&lt;1,LOOKUP($A$3,Models!$D$7:$D$9,Models!$F$45:$F$47),IF(AND($U358&gt;=1,$U358&lt;=4),LOOKUP($A$3,Models!$D$7:$D$9,Models!$G$45:$G$47),IF(AND($U358&gt;=5,$U358&lt;=7),LOOKUP($A$3,Models!$D$7:$D$9,Models!$H$45:$H$47), IF($U358 &gt; 7,LOOKUP($A$3,Models!$D$7:$D$9,Models!$I$45:$I$47), 0)))), 0)</f>
        <v>0</v>
      </c>
      <c r="AF358" s="14">
        <f>IF($T358=Models!$E$49,IF($U358&lt;1,LOOKUP($A$3,Models!$D$7:$D$9,Models!$F$50:$F$52),IF(AND($U358&gt;=1,$U358&lt;=4),LOOKUP($A$3,Models!$D$7:$D$9,Models!$G$50:$G$52),IF(AND($U358&gt;=5,$U358&lt;=7),LOOKUP($A$3,Models!$D$7:$D$9,Models!$H$50:$H$52), IF($U358 &gt; 7,LOOKUP($A$3,Models!$D$7:$D$9,Models!$I$50:$I$52), 0)))), 0)</f>
        <v>0</v>
      </c>
      <c r="AG358" s="14">
        <f>IF($T358=Models!$E$54,IF($U358&lt;1,LOOKUP($A$3,Models!$D$7:$D$9,Models!$F$55:$F$57),IF(AND($U358&gt;=1,$U358&lt;=4),LOOKUP($A$3,Models!$D$7:$D$9,Models!$G$55:$G$57),IF(AND($U358&gt;=5,$U358&lt;=7),LOOKUP($A$3,Models!$D$7:$D$9,Models!$H$55:$H$57), IF($U358 &gt; 7,LOOKUP($A$3,Models!$D$7:$D$9,Models!$I$55:$I$57), 0)))), 0)</f>
        <v>0</v>
      </c>
      <c r="AH358" s="14">
        <f>IF($T358=Models!$E$59,IF($U358&lt;1,LOOKUP($A$3,Models!$D$7:$D$9,Models!$F$60:$F$62),IF(AND($U358&gt;=1,$U358&lt;=4),LOOKUP($A$3,Models!$D$7:$D$9,Models!$G$60:$G$62),IF(AND($U358&gt;=5,$U358&lt;=7),LOOKUP($A$3,Models!$D$7:$D$9,Models!$H$60:$H$62), IF($U358 &gt; 7,LOOKUP($A$3,Models!$D$7:$D$9,Models!$I$60:$I$62), 0)))), 0)</f>
        <v>0</v>
      </c>
    </row>
    <row r="359" spans="16:34">
      <c r="P359" s="6" t="e">
        <f ca="1">IF(LOOKUP(Beds!A392, Models!$A$4:$A$105, Models!$B$4:$B$105) = "QUEBEC 2", " ", IF(LOOKUP(Beds!A392, Models!$A$4:$A$105, Models!$B$4:$B$105) = "QUEBEC", " ", IF(Beds!B392 = 0, 0, YEAR(NOW())-IF(VALUE(LEFT(Beds!B392,2))&gt;80,CONCATENATE(19,LEFT(Beds!B392,2)),CONCATENATE(20,LEFT(Beds!B392,2))))))</f>
        <v>#N/A</v>
      </c>
      <c r="S359" s="7" t="str">
        <f>LEFT(Beds!A390,4)</f>
        <v/>
      </c>
      <c r="T359" t="str">
        <f>IF(S359 = "", " ", LOOKUP(S359,Models!$A$4:$A$99,Models!$B$4:$B$99))</f>
        <v xml:space="preserve"> </v>
      </c>
      <c r="U359" t="str">
        <f>Beds!C390</f>
        <v/>
      </c>
      <c r="W359">
        <f t="shared" si="5"/>
        <v>0</v>
      </c>
      <c r="X359" s="14">
        <f>IF($T359=Models!$E$6,IF($U359&lt;1,LOOKUP($A$3,Models!$D$7:$D$9,Models!$F$7:$F$9),IF(AND($U359&gt;=1,$U359&lt;=3),LOOKUP($A$3,Models!$D$7:$D$9,Models!$G$7:$G$9),IF(AND($U359&gt;=4,$U359&lt;=6),LOOKUP($A$3,Models!$D$7:$D$9,Models!$H$7:$H$9), IF(AND($U359&gt;=7,$U359&lt;=10),LOOKUP($A$3,Models!$D$7:$D$9,Models!$I$7:$I$9), IF($U359 &gt; 10,LOOKUP($A$3,Models!$D$7:$D$9,Models!$J$7:$J$9), 0))))), 0)</f>
        <v>0</v>
      </c>
      <c r="Y359" s="14">
        <f>IF($T359=Models!$E$11,IF($U359&lt;1,LOOKUP($A$3,Models!$D$7:$D$9,Models!$F$12:$F$14),IF(AND($U359&gt;=1,$U359&lt;=3),LOOKUP($A$3,Models!$D$7:$D$9,Models!$G$12:$G$14),IF(AND($U359&gt;=4,$U359&lt;=6),LOOKUP($A$3,Models!$D$7:$D$9,Models!$H$12:$H$14), IF(AND($U359&gt;=7,$U359&lt;=10),LOOKUP($A$3,Models!$D$7:$D$9,Models!$I$12:$I$14), IF($U359 &gt; 10,LOOKUP($A$3,Models!$D$7:$D$9,Models!$J$12:$J$14), 0))))), 0)</f>
        <v>0</v>
      </c>
      <c r="Z359" s="14">
        <f>IF($T359=Models!$E$16,IF($U359&lt;1,LOOKUP($A$3,Models!$D$7:$D$9,Models!$F$17:$F$19),IF(AND($U359&gt;=1,$U359&lt;=3),LOOKUP($A$3,Models!$D$7:$D$9,Models!$G$17:$G$19),IF(AND($U359&gt;=4,$U359&lt;=6),LOOKUP($A$3,Models!$D$7:$D$9,Models!$H$17:$H$19), IF(AND($U359&gt;=7,$U359&lt;=10),LOOKUP($A$3,Models!$D$7:$D$9,Models!$I$17:$I$19), IF($U359 &gt; 10,LOOKUP($A$3,Models!$D$7:$D$9,Models!$J$17:$J$19), 0))))), 0)</f>
        <v>0</v>
      </c>
      <c r="AA359" s="14">
        <f>IF($T359=Models!$E$21,IF($U359&lt;1,LOOKUP($A$3,Models!$D$7:$D$9,Models!$F$22:$F$24),IF(AND($U359&gt;=1,$U359&lt;=3),LOOKUP($A$3,Models!$D$7:$D$9,Models!$G$22:$G$24),IF(AND($U359&gt;=4,$U359&lt;=6),LOOKUP($A$3,Models!$D$7:$D$9,Models!$H$22:$H$24), IF(AND($U359&gt;=7,$U359&lt;=10),LOOKUP($A$3,Models!$D$7:$D$9,Models!$I$22:$I$24), IF($U359 &gt; 10,LOOKUP($A$3,Models!$D$7:$D$9,Models!$J$22:$J$24), 0))))), 0)</f>
        <v>0</v>
      </c>
      <c r="AB359" s="14">
        <f>IF($T359=Models!$E$26,IF($U359&lt;1,LOOKUP($A$3,Models!$D$7:$D$9,Models!$F$27:$F$29),IF(AND($U359&gt;=1,$U359&lt;=3),LOOKUP($A$3,Models!$D$7:$D$9,Models!$G$27:$G$29),IF(AND($U359&gt;=4,$U359&lt;=6),LOOKUP($A$3,Models!$D$7:$D$9,Models!$H$27:$H$29), IF(AND($U359&gt;=7,$U359&lt;=10),LOOKUP($A$3,Models!$D$7:$D$9,Models!$I$27:$I$29), IF($U359 &gt; 10,LOOKUP($A$3,Models!$D$7:$D$9,Models!$J$27:$J$29), 0))))), 0)</f>
        <v>0</v>
      </c>
      <c r="AC359" s="14">
        <f>IF($T359=Models!$E$31,IF($U359&lt;1,LOOKUP($A$3,Models!$D$7:$D$9,Models!$F$32:$F$34),IF(AND($U359&gt;=1,$U359&lt;=3),LOOKUP($A$3,Models!$D$7:$D$9,Models!$G$32:$G$34),IF(AND($U359&gt;=4,$U359&lt;=6),LOOKUP($A$3,Models!$D$7:$D$9,Models!$H$32:$H$34), IF(AND($U359&gt;=7,$U359&lt;=10),LOOKUP($A$3,Models!$D$7:$D$9,Models!$I$32:$I$34), IF($U359 &gt; 10,LOOKUP($A$3,Models!$D$7:$D$9,Models!$J$32:$J$34), 0))))), 0)</f>
        <v>0</v>
      </c>
      <c r="AD359" s="14">
        <f>IF($T359=Models!$E$39,IF($U359&lt;1,LOOKUP($A$3,Models!$D$7:$D$9,Models!$F$40:$F$42),IF(AND($U359&gt;=1,$U359&lt;=4),LOOKUP($A$3,Models!$D$7:$D$9,Models!$G$40:$G$42),IF(AND($U359&gt;=5,$U359&lt;=7),LOOKUP($A$3,Models!$D$7:$D$9,Models!$H$40:$H$42), IF($U359 &gt; 7,LOOKUP($A$3,Models!$D$7:$D$9,Models!$I$40:$I$42), 0)))), 0)</f>
        <v>0</v>
      </c>
      <c r="AE359" s="14">
        <f>IF($T359=Models!$E$44,IF($U359&lt;1,LOOKUP($A$3,Models!$D$7:$D$9,Models!$F$45:$F$47),IF(AND($U359&gt;=1,$U359&lt;=4),LOOKUP($A$3,Models!$D$7:$D$9,Models!$G$45:$G$47),IF(AND($U359&gt;=5,$U359&lt;=7),LOOKUP($A$3,Models!$D$7:$D$9,Models!$H$45:$H$47), IF($U359 &gt; 7,LOOKUP($A$3,Models!$D$7:$D$9,Models!$I$45:$I$47), 0)))), 0)</f>
        <v>0</v>
      </c>
      <c r="AF359" s="14">
        <f>IF($T359=Models!$E$49,IF($U359&lt;1,LOOKUP($A$3,Models!$D$7:$D$9,Models!$F$50:$F$52),IF(AND($U359&gt;=1,$U359&lt;=4),LOOKUP($A$3,Models!$D$7:$D$9,Models!$G$50:$G$52),IF(AND($U359&gt;=5,$U359&lt;=7),LOOKUP($A$3,Models!$D$7:$D$9,Models!$H$50:$H$52), IF($U359 &gt; 7,LOOKUP($A$3,Models!$D$7:$D$9,Models!$I$50:$I$52), 0)))), 0)</f>
        <v>0</v>
      </c>
      <c r="AG359" s="14">
        <f>IF($T359=Models!$E$54,IF($U359&lt;1,LOOKUP($A$3,Models!$D$7:$D$9,Models!$F$55:$F$57),IF(AND($U359&gt;=1,$U359&lt;=4),LOOKUP($A$3,Models!$D$7:$D$9,Models!$G$55:$G$57),IF(AND($U359&gt;=5,$U359&lt;=7),LOOKUP($A$3,Models!$D$7:$D$9,Models!$H$55:$H$57), IF($U359 &gt; 7,LOOKUP($A$3,Models!$D$7:$D$9,Models!$I$55:$I$57), 0)))), 0)</f>
        <v>0</v>
      </c>
      <c r="AH359" s="14">
        <f>IF($T359=Models!$E$59,IF($U359&lt;1,LOOKUP($A$3,Models!$D$7:$D$9,Models!$F$60:$F$62),IF(AND($U359&gt;=1,$U359&lt;=4),LOOKUP($A$3,Models!$D$7:$D$9,Models!$G$60:$G$62),IF(AND($U359&gt;=5,$U359&lt;=7),LOOKUP($A$3,Models!$D$7:$D$9,Models!$H$60:$H$62), IF($U359 &gt; 7,LOOKUP($A$3,Models!$D$7:$D$9,Models!$I$60:$I$62), 0)))), 0)</f>
        <v>0</v>
      </c>
    </row>
    <row r="360" spans="16:34">
      <c r="P360" s="6" t="e">
        <f ca="1">IF(LOOKUP(Beds!A393, Models!$A$4:$A$105, Models!$B$4:$B$105) = "QUEBEC 2", " ", IF(LOOKUP(Beds!A393, Models!$A$4:$A$105, Models!$B$4:$B$105) = "QUEBEC", " ", IF(Beds!B393 = 0, 0, YEAR(NOW())-IF(VALUE(LEFT(Beds!B393,2))&gt;80,CONCATENATE(19,LEFT(Beds!B393,2)),CONCATENATE(20,LEFT(Beds!B393,2))))))</f>
        <v>#N/A</v>
      </c>
      <c r="S360" s="7" t="str">
        <f>LEFT(Beds!A391,4)</f>
        <v/>
      </c>
      <c r="T360" t="str">
        <f>IF(S360 = "", " ", LOOKUP(S360,Models!$A$4:$A$99,Models!$B$4:$B$99))</f>
        <v xml:space="preserve"> </v>
      </c>
      <c r="U360" t="str">
        <f>Beds!C391</f>
        <v/>
      </c>
      <c r="W360">
        <f t="shared" si="5"/>
        <v>0</v>
      </c>
      <c r="X360" s="14">
        <f>IF($T360=Models!$E$6,IF($U360&lt;1,LOOKUP($A$3,Models!$D$7:$D$9,Models!$F$7:$F$9),IF(AND($U360&gt;=1,$U360&lt;=3),LOOKUP($A$3,Models!$D$7:$D$9,Models!$G$7:$G$9),IF(AND($U360&gt;=4,$U360&lt;=6),LOOKUP($A$3,Models!$D$7:$D$9,Models!$H$7:$H$9), IF(AND($U360&gt;=7,$U360&lt;=10),LOOKUP($A$3,Models!$D$7:$D$9,Models!$I$7:$I$9), IF($U360 &gt; 10,LOOKUP($A$3,Models!$D$7:$D$9,Models!$J$7:$J$9), 0))))), 0)</f>
        <v>0</v>
      </c>
      <c r="Y360" s="14">
        <f>IF($T360=Models!$E$11,IF($U360&lt;1,LOOKUP($A$3,Models!$D$7:$D$9,Models!$F$12:$F$14),IF(AND($U360&gt;=1,$U360&lt;=3),LOOKUP($A$3,Models!$D$7:$D$9,Models!$G$12:$G$14),IF(AND($U360&gt;=4,$U360&lt;=6),LOOKUP($A$3,Models!$D$7:$D$9,Models!$H$12:$H$14), IF(AND($U360&gt;=7,$U360&lt;=10),LOOKUP($A$3,Models!$D$7:$D$9,Models!$I$12:$I$14), IF($U360 &gt; 10,LOOKUP($A$3,Models!$D$7:$D$9,Models!$J$12:$J$14), 0))))), 0)</f>
        <v>0</v>
      </c>
      <c r="Z360" s="14">
        <f>IF($T360=Models!$E$16,IF($U360&lt;1,LOOKUP($A$3,Models!$D$7:$D$9,Models!$F$17:$F$19),IF(AND($U360&gt;=1,$U360&lt;=3),LOOKUP($A$3,Models!$D$7:$D$9,Models!$G$17:$G$19),IF(AND($U360&gt;=4,$U360&lt;=6),LOOKUP($A$3,Models!$D$7:$D$9,Models!$H$17:$H$19), IF(AND($U360&gt;=7,$U360&lt;=10),LOOKUP($A$3,Models!$D$7:$D$9,Models!$I$17:$I$19), IF($U360 &gt; 10,LOOKUP($A$3,Models!$D$7:$D$9,Models!$J$17:$J$19), 0))))), 0)</f>
        <v>0</v>
      </c>
      <c r="AA360" s="14">
        <f>IF($T360=Models!$E$21,IF($U360&lt;1,LOOKUP($A$3,Models!$D$7:$D$9,Models!$F$22:$F$24),IF(AND($U360&gt;=1,$U360&lt;=3),LOOKUP($A$3,Models!$D$7:$D$9,Models!$G$22:$G$24),IF(AND($U360&gt;=4,$U360&lt;=6),LOOKUP($A$3,Models!$D$7:$D$9,Models!$H$22:$H$24), IF(AND($U360&gt;=7,$U360&lt;=10),LOOKUP($A$3,Models!$D$7:$D$9,Models!$I$22:$I$24), IF($U360 &gt; 10,LOOKUP($A$3,Models!$D$7:$D$9,Models!$J$22:$J$24), 0))))), 0)</f>
        <v>0</v>
      </c>
      <c r="AB360" s="14">
        <f>IF($T360=Models!$E$26,IF($U360&lt;1,LOOKUP($A$3,Models!$D$7:$D$9,Models!$F$27:$F$29),IF(AND($U360&gt;=1,$U360&lt;=3),LOOKUP($A$3,Models!$D$7:$D$9,Models!$G$27:$G$29),IF(AND($U360&gt;=4,$U360&lt;=6),LOOKUP($A$3,Models!$D$7:$D$9,Models!$H$27:$H$29), IF(AND($U360&gt;=7,$U360&lt;=10),LOOKUP($A$3,Models!$D$7:$D$9,Models!$I$27:$I$29), IF($U360 &gt; 10,LOOKUP($A$3,Models!$D$7:$D$9,Models!$J$27:$J$29), 0))))), 0)</f>
        <v>0</v>
      </c>
      <c r="AC360" s="14">
        <f>IF($T360=Models!$E$31,IF($U360&lt;1,LOOKUP($A$3,Models!$D$7:$D$9,Models!$F$32:$F$34),IF(AND($U360&gt;=1,$U360&lt;=3),LOOKUP($A$3,Models!$D$7:$D$9,Models!$G$32:$G$34),IF(AND($U360&gt;=4,$U360&lt;=6),LOOKUP($A$3,Models!$D$7:$D$9,Models!$H$32:$H$34), IF(AND($U360&gt;=7,$U360&lt;=10),LOOKUP($A$3,Models!$D$7:$D$9,Models!$I$32:$I$34), IF($U360 &gt; 10,LOOKUP($A$3,Models!$D$7:$D$9,Models!$J$32:$J$34), 0))))), 0)</f>
        <v>0</v>
      </c>
      <c r="AD360" s="14">
        <f>IF($T360=Models!$E$39,IF($U360&lt;1,LOOKUP($A$3,Models!$D$7:$D$9,Models!$F$40:$F$42),IF(AND($U360&gt;=1,$U360&lt;=4),LOOKUP($A$3,Models!$D$7:$D$9,Models!$G$40:$G$42),IF(AND($U360&gt;=5,$U360&lt;=7),LOOKUP($A$3,Models!$D$7:$D$9,Models!$H$40:$H$42), IF($U360 &gt; 7,LOOKUP($A$3,Models!$D$7:$D$9,Models!$I$40:$I$42), 0)))), 0)</f>
        <v>0</v>
      </c>
      <c r="AE360" s="14">
        <f>IF($T360=Models!$E$44,IF($U360&lt;1,LOOKUP($A$3,Models!$D$7:$D$9,Models!$F$45:$F$47),IF(AND($U360&gt;=1,$U360&lt;=4),LOOKUP($A$3,Models!$D$7:$D$9,Models!$G$45:$G$47),IF(AND($U360&gt;=5,$U360&lt;=7),LOOKUP($A$3,Models!$D$7:$D$9,Models!$H$45:$H$47), IF($U360 &gt; 7,LOOKUP($A$3,Models!$D$7:$D$9,Models!$I$45:$I$47), 0)))), 0)</f>
        <v>0</v>
      </c>
      <c r="AF360" s="14">
        <f>IF($T360=Models!$E$49,IF($U360&lt;1,LOOKUP($A$3,Models!$D$7:$D$9,Models!$F$50:$F$52),IF(AND($U360&gt;=1,$U360&lt;=4),LOOKUP($A$3,Models!$D$7:$D$9,Models!$G$50:$G$52),IF(AND($U360&gt;=5,$U360&lt;=7),LOOKUP($A$3,Models!$D$7:$D$9,Models!$H$50:$H$52), IF($U360 &gt; 7,LOOKUP($A$3,Models!$D$7:$D$9,Models!$I$50:$I$52), 0)))), 0)</f>
        <v>0</v>
      </c>
      <c r="AG360" s="14">
        <f>IF($T360=Models!$E$54,IF($U360&lt;1,LOOKUP($A$3,Models!$D$7:$D$9,Models!$F$55:$F$57),IF(AND($U360&gt;=1,$U360&lt;=4),LOOKUP($A$3,Models!$D$7:$D$9,Models!$G$55:$G$57),IF(AND($U360&gt;=5,$U360&lt;=7),LOOKUP($A$3,Models!$D$7:$D$9,Models!$H$55:$H$57), IF($U360 &gt; 7,LOOKUP($A$3,Models!$D$7:$D$9,Models!$I$55:$I$57), 0)))), 0)</f>
        <v>0</v>
      </c>
      <c r="AH360" s="14">
        <f>IF($T360=Models!$E$59,IF($U360&lt;1,LOOKUP($A$3,Models!$D$7:$D$9,Models!$F$60:$F$62),IF(AND($U360&gt;=1,$U360&lt;=4),LOOKUP($A$3,Models!$D$7:$D$9,Models!$G$60:$G$62),IF(AND($U360&gt;=5,$U360&lt;=7),LOOKUP($A$3,Models!$D$7:$D$9,Models!$H$60:$H$62), IF($U360 &gt; 7,LOOKUP($A$3,Models!$D$7:$D$9,Models!$I$60:$I$62), 0)))), 0)</f>
        <v>0</v>
      </c>
    </row>
    <row r="361" spans="16:34">
      <c r="P361" s="6" t="e">
        <f ca="1">IF(LOOKUP(Beds!A394, Models!$A$4:$A$105, Models!$B$4:$B$105) = "QUEBEC 2", " ", IF(LOOKUP(Beds!A394, Models!$A$4:$A$105, Models!$B$4:$B$105) = "QUEBEC", " ", IF(Beds!B394 = 0, 0, YEAR(NOW())-IF(VALUE(LEFT(Beds!B394,2))&gt;80,CONCATENATE(19,LEFT(Beds!B394,2)),CONCATENATE(20,LEFT(Beds!B394,2))))))</f>
        <v>#N/A</v>
      </c>
      <c r="S361" s="7" t="str">
        <f>LEFT(Beds!A392,4)</f>
        <v/>
      </c>
      <c r="T361" t="str">
        <f>IF(S361 = "", " ", LOOKUP(S361,Models!$A$4:$A$99,Models!$B$4:$B$99))</f>
        <v xml:space="preserve"> </v>
      </c>
      <c r="U361" t="str">
        <f>Beds!C392</f>
        <v/>
      </c>
      <c r="W361">
        <f t="shared" si="5"/>
        <v>0</v>
      </c>
      <c r="X361" s="14">
        <f>IF($T361=Models!$E$6,IF($U361&lt;1,LOOKUP($A$3,Models!$D$7:$D$9,Models!$F$7:$F$9),IF(AND($U361&gt;=1,$U361&lt;=3),LOOKUP($A$3,Models!$D$7:$D$9,Models!$G$7:$G$9),IF(AND($U361&gt;=4,$U361&lt;=6),LOOKUP($A$3,Models!$D$7:$D$9,Models!$H$7:$H$9), IF(AND($U361&gt;=7,$U361&lt;=10),LOOKUP($A$3,Models!$D$7:$D$9,Models!$I$7:$I$9), IF($U361 &gt; 10,LOOKUP($A$3,Models!$D$7:$D$9,Models!$J$7:$J$9), 0))))), 0)</f>
        <v>0</v>
      </c>
      <c r="Y361" s="14">
        <f>IF($T361=Models!$E$11,IF($U361&lt;1,LOOKUP($A$3,Models!$D$7:$D$9,Models!$F$12:$F$14),IF(AND($U361&gt;=1,$U361&lt;=3),LOOKUP($A$3,Models!$D$7:$D$9,Models!$G$12:$G$14),IF(AND($U361&gt;=4,$U361&lt;=6),LOOKUP($A$3,Models!$D$7:$D$9,Models!$H$12:$H$14), IF(AND($U361&gt;=7,$U361&lt;=10),LOOKUP($A$3,Models!$D$7:$D$9,Models!$I$12:$I$14), IF($U361 &gt; 10,LOOKUP($A$3,Models!$D$7:$D$9,Models!$J$12:$J$14), 0))))), 0)</f>
        <v>0</v>
      </c>
      <c r="Z361" s="14">
        <f>IF($T361=Models!$E$16,IF($U361&lt;1,LOOKUP($A$3,Models!$D$7:$D$9,Models!$F$17:$F$19),IF(AND($U361&gt;=1,$U361&lt;=3),LOOKUP($A$3,Models!$D$7:$D$9,Models!$G$17:$G$19),IF(AND($U361&gt;=4,$U361&lt;=6),LOOKUP($A$3,Models!$D$7:$D$9,Models!$H$17:$H$19), IF(AND($U361&gt;=7,$U361&lt;=10),LOOKUP($A$3,Models!$D$7:$D$9,Models!$I$17:$I$19), IF($U361 &gt; 10,LOOKUP($A$3,Models!$D$7:$D$9,Models!$J$17:$J$19), 0))))), 0)</f>
        <v>0</v>
      </c>
      <c r="AA361" s="14">
        <f>IF($T361=Models!$E$21,IF($U361&lt;1,LOOKUP($A$3,Models!$D$7:$D$9,Models!$F$22:$F$24),IF(AND($U361&gt;=1,$U361&lt;=3),LOOKUP($A$3,Models!$D$7:$D$9,Models!$G$22:$G$24),IF(AND($U361&gt;=4,$U361&lt;=6),LOOKUP($A$3,Models!$D$7:$D$9,Models!$H$22:$H$24), IF(AND($U361&gt;=7,$U361&lt;=10),LOOKUP($A$3,Models!$D$7:$D$9,Models!$I$22:$I$24), IF($U361 &gt; 10,LOOKUP($A$3,Models!$D$7:$D$9,Models!$J$22:$J$24), 0))))), 0)</f>
        <v>0</v>
      </c>
      <c r="AB361" s="14">
        <f>IF($T361=Models!$E$26,IF($U361&lt;1,LOOKUP($A$3,Models!$D$7:$D$9,Models!$F$27:$F$29),IF(AND($U361&gt;=1,$U361&lt;=3),LOOKUP($A$3,Models!$D$7:$D$9,Models!$G$27:$G$29),IF(AND($U361&gt;=4,$U361&lt;=6),LOOKUP($A$3,Models!$D$7:$D$9,Models!$H$27:$H$29), IF(AND($U361&gt;=7,$U361&lt;=10),LOOKUP($A$3,Models!$D$7:$D$9,Models!$I$27:$I$29), IF($U361 &gt; 10,LOOKUP($A$3,Models!$D$7:$D$9,Models!$J$27:$J$29), 0))))), 0)</f>
        <v>0</v>
      </c>
      <c r="AC361" s="14">
        <f>IF($T361=Models!$E$31,IF($U361&lt;1,LOOKUP($A$3,Models!$D$7:$D$9,Models!$F$32:$F$34),IF(AND($U361&gt;=1,$U361&lt;=3),LOOKUP($A$3,Models!$D$7:$D$9,Models!$G$32:$G$34),IF(AND($U361&gt;=4,$U361&lt;=6),LOOKUP($A$3,Models!$D$7:$D$9,Models!$H$32:$H$34), IF(AND($U361&gt;=7,$U361&lt;=10),LOOKUP($A$3,Models!$D$7:$D$9,Models!$I$32:$I$34), IF($U361 &gt; 10,LOOKUP($A$3,Models!$D$7:$D$9,Models!$J$32:$J$34), 0))))), 0)</f>
        <v>0</v>
      </c>
      <c r="AD361" s="14">
        <f>IF($T361=Models!$E$39,IF($U361&lt;1,LOOKUP($A$3,Models!$D$7:$D$9,Models!$F$40:$F$42),IF(AND($U361&gt;=1,$U361&lt;=4),LOOKUP($A$3,Models!$D$7:$D$9,Models!$G$40:$G$42),IF(AND($U361&gt;=5,$U361&lt;=7),LOOKUP($A$3,Models!$D$7:$D$9,Models!$H$40:$H$42), IF($U361 &gt; 7,LOOKUP($A$3,Models!$D$7:$D$9,Models!$I$40:$I$42), 0)))), 0)</f>
        <v>0</v>
      </c>
      <c r="AE361" s="14">
        <f>IF($T361=Models!$E$44,IF($U361&lt;1,LOOKUP($A$3,Models!$D$7:$D$9,Models!$F$45:$F$47),IF(AND($U361&gt;=1,$U361&lt;=4),LOOKUP($A$3,Models!$D$7:$D$9,Models!$G$45:$G$47),IF(AND($U361&gt;=5,$U361&lt;=7),LOOKUP($A$3,Models!$D$7:$D$9,Models!$H$45:$H$47), IF($U361 &gt; 7,LOOKUP($A$3,Models!$D$7:$D$9,Models!$I$45:$I$47), 0)))), 0)</f>
        <v>0</v>
      </c>
      <c r="AF361" s="14">
        <f>IF($T361=Models!$E$49,IF($U361&lt;1,LOOKUP($A$3,Models!$D$7:$D$9,Models!$F$50:$F$52),IF(AND($U361&gt;=1,$U361&lt;=4),LOOKUP($A$3,Models!$D$7:$D$9,Models!$G$50:$G$52),IF(AND($U361&gt;=5,$U361&lt;=7),LOOKUP($A$3,Models!$D$7:$D$9,Models!$H$50:$H$52), IF($U361 &gt; 7,LOOKUP($A$3,Models!$D$7:$D$9,Models!$I$50:$I$52), 0)))), 0)</f>
        <v>0</v>
      </c>
      <c r="AG361" s="14">
        <f>IF($T361=Models!$E$54,IF($U361&lt;1,LOOKUP($A$3,Models!$D$7:$D$9,Models!$F$55:$F$57),IF(AND($U361&gt;=1,$U361&lt;=4),LOOKUP($A$3,Models!$D$7:$D$9,Models!$G$55:$G$57),IF(AND($U361&gt;=5,$U361&lt;=7),LOOKUP($A$3,Models!$D$7:$D$9,Models!$H$55:$H$57), IF($U361 &gt; 7,LOOKUP($A$3,Models!$D$7:$D$9,Models!$I$55:$I$57), 0)))), 0)</f>
        <v>0</v>
      </c>
      <c r="AH361" s="14">
        <f>IF($T361=Models!$E$59,IF($U361&lt;1,LOOKUP($A$3,Models!$D$7:$D$9,Models!$F$60:$F$62),IF(AND($U361&gt;=1,$U361&lt;=4),LOOKUP($A$3,Models!$D$7:$D$9,Models!$G$60:$G$62),IF(AND($U361&gt;=5,$U361&lt;=7),LOOKUP($A$3,Models!$D$7:$D$9,Models!$H$60:$H$62), IF($U361 &gt; 7,LOOKUP($A$3,Models!$D$7:$D$9,Models!$I$60:$I$62), 0)))), 0)</f>
        <v>0</v>
      </c>
    </row>
    <row r="362" spans="16:34">
      <c r="P362" s="6" t="e">
        <f ca="1">IF(LOOKUP(Beds!A395, Models!$A$4:$A$105, Models!$B$4:$B$105) = "QUEBEC 2", " ", IF(LOOKUP(Beds!A395, Models!$A$4:$A$105, Models!$B$4:$B$105) = "QUEBEC", " ", IF(Beds!B395 = 0, 0, YEAR(NOW())-IF(VALUE(LEFT(Beds!B395,2))&gt;80,CONCATENATE(19,LEFT(Beds!B395,2)),CONCATENATE(20,LEFT(Beds!B395,2))))))</f>
        <v>#N/A</v>
      </c>
      <c r="S362" s="7" t="str">
        <f>LEFT(Beds!A393,4)</f>
        <v/>
      </c>
      <c r="T362" t="str">
        <f>IF(S362 = "", " ", LOOKUP(S362,Models!$A$4:$A$99,Models!$B$4:$B$99))</f>
        <v xml:space="preserve"> </v>
      </c>
      <c r="U362" t="str">
        <f>Beds!C393</f>
        <v/>
      </c>
      <c r="W362">
        <f t="shared" si="5"/>
        <v>0</v>
      </c>
      <c r="X362" s="14">
        <f>IF($T362=Models!$E$6,IF($U362&lt;1,LOOKUP($A$3,Models!$D$7:$D$9,Models!$F$7:$F$9),IF(AND($U362&gt;=1,$U362&lt;=3),LOOKUP($A$3,Models!$D$7:$D$9,Models!$G$7:$G$9),IF(AND($U362&gt;=4,$U362&lt;=6),LOOKUP($A$3,Models!$D$7:$D$9,Models!$H$7:$H$9), IF(AND($U362&gt;=7,$U362&lt;=10),LOOKUP($A$3,Models!$D$7:$D$9,Models!$I$7:$I$9), IF($U362 &gt; 10,LOOKUP($A$3,Models!$D$7:$D$9,Models!$J$7:$J$9), 0))))), 0)</f>
        <v>0</v>
      </c>
      <c r="Y362" s="14">
        <f>IF($T362=Models!$E$11,IF($U362&lt;1,LOOKUP($A$3,Models!$D$7:$D$9,Models!$F$12:$F$14),IF(AND($U362&gt;=1,$U362&lt;=3),LOOKUP($A$3,Models!$D$7:$D$9,Models!$G$12:$G$14),IF(AND($U362&gt;=4,$U362&lt;=6),LOOKUP($A$3,Models!$D$7:$D$9,Models!$H$12:$H$14), IF(AND($U362&gt;=7,$U362&lt;=10),LOOKUP($A$3,Models!$D$7:$D$9,Models!$I$12:$I$14), IF($U362 &gt; 10,LOOKUP($A$3,Models!$D$7:$D$9,Models!$J$12:$J$14), 0))))), 0)</f>
        <v>0</v>
      </c>
      <c r="Z362" s="14">
        <f>IF($T362=Models!$E$16,IF($U362&lt;1,LOOKUP($A$3,Models!$D$7:$D$9,Models!$F$17:$F$19),IF(AND($U362&gt;=1,$U362&lt;=3),LOOKUP($A$3,Models!$D$7:$D$9,Models!$G$17:$G$19),IF(AND($U362&gt;=4,$U362&lt;=6),LOOKUP($A$3,Models!$D$7:$D$9,Models!$H$17:$H$19), IF(AND($U362&gt;=7,$U362&lt;=10),LOOKUP($A$3,Models!$D$7:$D$9,Models!$I$17:$I$19), IF($U362 &gt; 10,LOOKUP($A$3,Models!$D$7:$D$9,Models!$J$17:$J$19), 0))))), 0)</f>
        <v>0</v>
      </c>
      <c r="AA362" s="14">
        <f>IF($T362=Models!$E$21,IF($U362&lt;1,LOOKUP($A$3,Models!$D$7:$D$9,Models!$F$22:$F$24),IF(AND($U362&gt;=1,$U362&lt;=3),LOOKUP($A$3,Models!$D$7:$D$9,Models!$G$22:$G$24),IF(AND($U362&gt;=4,$U362&lt;=6),LOOKUP($A$3,Models!$D$7:$D$9,Models!$H$22:$H$24), IF(AND($U362&gt;=7,$U362&lt;=10),LOOKUP($A$3,Models!$D$7:$D$9,Models!$I$22:$I$24), IF($U362 &gt; 10,LOOKUP($A$3,Models!$D$7:$D$9,Models!$J$22:$J$24), 0))))), 0)</f>
        <v>0</v>
      </c>
      <c r="AB362" s="14">
        <f>IF($T362=Models!$E$26,IF($U362&lt;1,LOOKUP($A$3,Models!$D$7:$D$9,Models!$F$27:$F$29),IF(AND($U362&gt;=1,$U362&lt;=3),LOOKUP($A$3,Models!$D$7:$D$9,Models!$G$27:$G$29),IF(AND($U362&gt;=4,$U362&lt;=6),LOOKUP($A$3,Models!$D$7:$D$9,Models!$H$27:$H$29), IF(AND($U362&gt;=7,$U362&lt;=10),LOOKUP($A$3,Models!$D$7:$D$9,Models!$I$27:$I$29), IF($U362 &gt; 10,LOOKUP($A$3,Models!$D$7:$D$9,Models!$J$27:$J$29), 0))))), 0)</f>
        <v>0</v>
      </c>
      <c r="AC362" s="14">
        <f>IF($T362=Models!$E$31,IF($U362&lt;1,LOOKUP($A$3,Models!$D$7:$D$9,Models!$F$32:$F$34),IF(AND($U362&gt;=1,$U362&lt;=3),LOOKUP($A$3,Models!$D$7:$D$9,Models!$G$32:$G$34),IF(AND($U362&gt;=4,$U362&lt;=6),LOOKUP($A$3,Models!$D$7:$D$9,Models!$H$32:$H$34), IF(AND($U362&gt;=7,$U362&lt;=10),LOOKUP($A$3,Models!$D$7:$D$9,Models!$I$32:$I$34), IF($U362 &gt; 10,LOOKUP($A$3,Models!$D$7:$D$9,Models!$J$32:$J$34), 0))))), 0)</f>
        <v>0</v>
      </c>
      <c r="AD362" s="14">
        <f>IF($T362=Models!$E$39,IF($U362&lt;1,LOOKUP($A$3,Models!$D$7:$D$9,Models!$F$40:$F$42),IF(AND($U362&gt;=1,$U362&lt;=4),LOOKUP($A$3,Models!$D$7:$D$9,Models!$G$40:$G$42),IF(AND($U362&gt;=5,$U362&lt;=7),LOOKUP($A$3,Models!$D$7:$D$9,Models!$H$40:$H$42), IF($U362 &gt; 7,LOOKUP($A$3,Models!$D$7:$D$9,Models!$I$40:$I$42), 0)))), 0)</f>
        <v>0</v>
      </c>
      <c r="AE362" s="14">
        <f>IF($T362=Models!$E$44,IF($U362&lt;1,LOOKUP($A$3,Models!$D$7:$D$9,Models!$F$45:$F$47),IF(AND($U362&gt;=1,$U362&lt;=4),LOOKUP($A$3,Models!$D$7:$D$9,Models!$G$45:$G$47),IF(AND($U362&gt;=5,$U362&lt;=7),LOOKUP($A$3,Models!$D$7:$D$9,Models!$H$45:$H$47), IF($U362 &gt; 7,LOOKUP($A$3,Models!$D$7:$D$9,Models!$I$45:$I$47), 0)))), 0)</f>
        <v>0</v>
      </c>
      <c r="AF362" s="14">
        <f>IF($T362=Models!$E$49,IF($U362&lt;1,LOOKUP($A$3,Models!$D$7:$D$9,Models!$F$50:$F$52),IF(AND($U362&gt;=1,$U362&lt;=4),LOOKUP($A$3,Models!$D$7:$D$9,Models!$G$50:$G$52),IF(AND($U362&gt;=5,$U362&lt;=7),LOOKUP($A$3,Models!$D$7:$D$9,Models!$H$50:$H$52), IF($U362 &gt; 7,LOOKUP($A$3,Models!$D$7:$D$9,Models!$I$50:$I$52), 0)))), 0)</f>
        <v>0</v>
      </c>
      <c r="AG362" s="14">
        <f>IF($T362=Models!$E$54,IF($U362&lt;1,LOOKUP($A$3,Models!$D$7:$D$9,Models!$F$55:$F$57),IF(AND($U362&gt;=1,$U362&lt;=4),LOOKUP($A$3,Models!$D$7:$D$9,Models!$G$55:$G$57),IF(AND($U362&gt;=5,$U362&lt;=7),LOOKUP($A$3,Models!$D$7:$D$9,Models!$H$55:$H$57), IF($U362 &gt; 7,LOOKUP($A$3,Models!$D$7:$D$9,Models!$I$55:$I$57), 0)))), 0)</f>
        <v>0</v>
      </c>
      <c r="AH362" s="14">
        <f>IF($T362=Models!$E$59,IF($U362&lt;1,LOOKUP($A$3,Models!$D$7:$D$9,Models!$F$60:$F$62),IF(AND($U362&gt;=1,$U362&lt;=4),LOOKUP($A$3,Models!$D$7:$D$9,Models!$G$60:$G$62),IF(AND($U362&gt;=5,$U362&lt;=7),LOOKUP($A$3,Models!$D$7:$D$9,Models!$H$60:$H$62), IF($U362 &gt; 7,LOOKUP($A$3,Models!$D$7:$D$9,Models!$I$60:$I$62), 0)))), 0)</f>
        <v>0</v>
      </c>
    </row>
    <row r="363" spans="16:34">
      <c r="P363" s="6" t="e">
        <f ca="1">IF(LOOKUP(Beds!A396, Models!$A$4:$A$105, Models!$B$4:$B$105) = "QUEBEC 2", " ", IF(LOOKUP(Beds!A396, Models!$A$4:$A$105, Models!$B$4:$B$105) = "QUEBEC", " ", IF(Beds!B396 = 0, 0, YEAR(NOW())-IF(VALUE(LEFT(Beds!B396,2))&gt;80,CONCATENATE(19,LEFT(Beds!B396,2)),CONCATENATE(20,LEFT(Beds!B396,2))))))</f>
        <v>#N/A</v>
      </c>
      <c r="S363" s="7" t="str">
        <f>LEFT(Beds!A394,4)</f>
        <v/>
      </c>
      <c r="T363" t="str">
        <f>IF(S363 = "", " ", LOOKUP(S363,Models!$A$4:$A$99,Models!$B$4:$B$99))</f>
        <v xml:space="preserve"> </v>
      </c>
      <c r="U363" t="str">
        <f>Beds!C394</f>
        <v/>
      </c>
      <c r="W363">
        <f t="shared" si="5"/>
        <v>0</v>
      </c>
      <c r="X363" s="14">
        <f>IF($T363=Models!$E$6,IF($U363&lt;1,LOOKUP($A$3,Models!$D$7:$D$9,Models!$F$7:$F$9),IF(AND($U363&gt;=1,$U363&lt;=3),LOOKUP($A$3,Models!$D$7:$D$9,Models!$G$7:$G$9),IF(AND($U363&gt;=4,$U363&lt;=6),LOOKUP($A$3,Models!$D$7:$D$9,Models!$H$7:$H$9), IF(AND($U363&gt;=7,$U363&lt;=10),LOOKUP($A$3,Models!$D$7:$D$9,Models!$I$7:$I$9), IF($U363 &gt; 10,LOOKUP($A$3,Models!$D$7:$D$9,Models!$J$7:$J$9), 0))))), 0)</f>
        <v>0</v>
      </c>
      <c r="Y363" s="14">
        <f>IF($T363=Models!$E$11,IF($U363&lt;1,LOOKUP($A$3,Models!$D$7:$D$9,Models!$F$12:$F$14),IF(AND($U363&gt;=1,$U363&lt;=3),LOOKUP($A$3,Models!$D$7:$D$9,Models!$G$12:$G$14),IF(AND($U363&gt;=4,$U363&lt;=6),LOOKUP($A$3,Models!$D$7:$D$9,Models!$H$12:$H$14), IF(AND($U363&gt;=7,$U363&lt;=10),LOOKUP($A$3,Models!$D$7:$D$9,Models!$I$12:$I$14), IF($U363 &gt; 10,LOOKUP($A$3,Models!$D$7:$D$9,Models!$J$12:$J$14), 0))))), 0)</f>
        <v>0</v>
      </c>
      <c r="Z363" s="14">
        <f>IF($T363=Models!$E$16,IF($U363&lt;1,LOOKUP($A$3,Models!$D$7:$D$9,Models!$F$17:$F$19),IF(AND($U363&gt;=1,$U363&lt;=3),LOOKUP($A$3,Models!$D$7:$D$9,Models!$G$17:$G$19),IF(AND($U363&gt;=4,$U363&lt;=6),LOOKUP($A$3,Models!$D$7:$D$9,Models!$H$17:$H$19), IF(AND($U363&gt;=7,$U363&lt;=10),LOOKUP($A$3,Models!$D$7:$D$9,Models!$I$17:$I$19), IF($U363 &gt; 10,LOOKUP($A$3,Models!$D$7:$D$9,Models!$J$17:$J$19), 0))))), 0)</f>
        <v>0</v>
      </c>
      <c r="AA363" s="14">
        <f>IF($T363=Models!$E$21,IF($U363&lt;1,LOOKUP($A$3,Models!$D$7:$D$9,Models!$F$22:$F$24),IF(AND($U363&gt;=1,$U363&lt;=3),LOOKUP($A$3,Models!$D$7:$D$9,Models!$G$22:$G$24),IF(AND($U363&gt;=4,$U363&lt;=6),LOOKUP($A$3,Models!$D$7:$D$9,Models!$H$22:$H$24), IF(AND($U363&gt;=7,$U363&lt;=10),LOOKUP($A$3,Models!$D$7:$D$9,Models!$I$22:$I$24), IF($U363 &gt; 10,LOOKUP($A$3,Models!$D$7:$D$9,Models!$J$22:$J$24), 0))))), 0)</f>
        <v>0</v>
      </c>
      <c r="AB363" s="14">
        <f>IF($T363=Models!$E$26,IF($U363&lt;1,LOOKUP($A$3,Models!$D$7:$D$9,Models!$F$27:$F$29),IF(AND($U363&gt;=1,$U363&lt;=3),LOOKUP($A$3,Models!$D$7:$D$9,Models!$G$27:$G$29),IF(AND($U363&gt;=4,$U363&lt;=6),LOOKUP($A$3,Models!$D$7:$D$9,Models!$H$27:$H$29), IF(AND($U363&gt;=7,$U363&lt;=10),LOOKUP($A$3,Models!$D$7:$D$9,Models!$I$27:$I$29), IF($U363 &gt; 10,LOOKUP($A$3,Models!$D$7:$D$9,Models!$J$27:$J$29), 0))))), 0)</f>
        <v>0</v>
      </c>
      <c r="AC363" s="14">
        <f>IF($T363=Models!$E$31,IF($U363&lt;1,LOOKUP($A$3,Models!$D$7:$D$9,Models!$F$32:$F$34),IF(AND($U363&gt;=1,$U363&lt;=3),LOOKUP($A$3,Models!$D$7:$D$9,Models!$G$32:$G$34),IF(AND($U363&gt;=4,$U363&lt;=6),LOOKUP($A$3,Models!$D$7:$D$9,Models!$H$32:$H$34), IF(AND($U363&gt;=7,$U363&lt;=10),LOOKUP($A$3,Models!$D$7:$D$9,Models!$I$32:$I$34), IF($U363 &gt; 10,LOOKUP($A$3,Models!$D$7:$D$9,Models!$J$32:$J$34), 0))))), 0)</f>
        <v>0</v>
      </c>
      <c r="AD363" s="14">
        <f>IF($T363=Models!$E$39,IF($U363&lt;1,LOOKUP($A$3,Models!$D$7:$D$9,Models!$F$40:$F$42),IF(AND($U363&gt;=1,$U363&lt;=4),LOOKUP($A$3,Models!$D$7:$D$9,Models!$G$40:$G$42),IF(AND($U363&gt;=5,$U363&lt;=7),LOOKUP($A$3,Models!$D$7:$D$9,Models!$H$40:$H$42), IF($U363 &gt; 7,LOOKUP($A$3,Models!$D$7:$D$9,Models!$I$40:$I$42), 0)))), 0)</f>
        <v>0</v>
      </c>
      <c r="AE363" s="14">
        <f>IF($T363=Models!$E$44,IF($U363&lt;1,LOOKUP($A$3,Models!$D$7:$D$9,Models!$F$45:$F$47),IF(AND($U363&gt;=1,$U363&lt;=4),LOOKUP($A$3,Models!$D$7:$D$9,Models!$G$45:$G$47),IF(AND($U363&gt;=5,$U363&lt;=7),LOOKUP($A$3,Models!$D$7:$D$9,Models!$H$45:$H$47), IF($U363 &gt; 7,LOOKUP($A$3,Models!$D$7:$D$9,Models!$I$45:$I$47), 0)))), 0)</f>
        <v>0</v>
      </c>
      <c r="AF363" s="14">
        <f>IF($T363=Models!$E$49,IF($U363&lt;1,LOOKUP($A$3,Models!$D$7:$D$9,Models!$F$50:$F$52),IF(AND($U363&gt;=1,$U363&lt;=4),LOOKUP($A$3,Models!$D$7:$D$9,Models!$G$50:$G$52),IF(AND($U363&gt;=5,$U363&lt;=7),LOOKUP($A$3,Models!$D$7:$D$9,Models!$H$50:$H$52), IF($U363 &gt; 7,LOOKUP($A$3,Models!$D$7:$D$9,Models!$I$50:$I$52), 0)))), 0)</f>
        <v>0</v>
      </c>
      <c r="AG363" s="14">
        <f>IF($T363=Models!$E$54,IF($U363&lt;1,LOOKUP($A$3,Models!$D$7:$D$9,Models!$F$55:$F$57),IF(AND($U363&gt;=1,$U363&lt;=4),LOOKUP($A$3,Models!$D$7:$D$9,Models!$G$55:$G$57),IF(AND($U363&gt;=5,$U363&lt;=7),LOOKUP($A$3,Models!$D$7:$D$9,Models!$H$55:$H$57), IF($U363 &gt; 7,LOOKUP($A$3,Models!$D$7:$D$9,Models!$I$55:$I$57), 0)))), 0)</f>
        <v>0</v>
      </c>
      <c r="AH363" s="14">
        <f>IF($T363=Models!$E$59,IF($U363&lt;1,LOOKUP($A$3,Models!$D$7:$D$9,Models!$F$60:$F$62),IF(AND($U363&gt;=1,$U363&lt;=4),LOOKUP($A$3,Models!$D$7:$D$9,Models!$G$60:$G$62),IF(AND($U363&gt;=5,$U363&lt;=7),LOOKUP($A$3,Models!$D$7:$D$9,Models!$H$60:$H$62), IF($U363 &gt; 7,LOOKUP($A$3,Models!$D$7:$D$9,Models!$I$60:$I$62), 0)))), 0)</f>
        <v>0</v>
      </c>
    </row>
    <row r="364" spans="16:34">
      <c r="P364" s="6" t="e">
        <f ca="1">IF(LOOKUP(Beds!A397, Models!$A$4:$A$105, Models!$B$4:$B$105) = "QUEBEC 2", " ", IF(LOOKUP(Beds!A397, Models!$A$4:$A$105, Models!$B$4:$B$105) = "QUEBEC", " ", IF(Beds!B397 = 0, 0, YEAR(NOW())-IF(VALUE(LEFT(Beds!B397,2))&gt;80,CONCATENATE(19,LEFT(Beds!B397,2)),CONCATENATE(20,LEFT(Beds!B397,2))))))</f>
        <v>#N/A</v>
      </c>
      <c r="S364" s="7" t="str">
        <f>LEFT(Beds!A395,4)</f>
        <v/>
      </c>
      <c r="T364" t="str">
        <f>IF(S364 = "", " ", LOOKUP(S364,Models!$A$4:$A$99,Models!$B$4:$B$99))</f>
        <v xml:space="preserve"> </v>
      </c>
      <c r="U364" t="str">
        <f>Beds!C395</f>
        <v/>
      </c>
      <c r="W364">
        <f t="shared" si="5"/>
        <v>0</v>
      </c>
      <c r="X364" s="14">
        <f>IF($T364=Models!$E$6,IF($U364&lt;1,LOOKUP($A$3,Models!$D$7:$D$9,Models!$F$7:$F$9),IF(AND($U364&gt;=1,$U364&lt;=3),LOOKUP($A$3,Models!$D$7:$D$9,Models!$G$7:$G$9),IF(AND($U364&gt;=4,$U364&lt;=6),LOOKUP($A$3,Models!$D$7:$D$9,Models!$H$7:$H$9), IF(AND($U364&gt;=7,$U364&lt;=10),LOOKUP($A$3,Models!$D$7:$D$9,Models!$I$7:$I$9), IF($U364 &gt; 10,LOOKUP($A$3,Models!$D$7:$D$9,Models!$J$7:$J$9), 0))))), 0)</f>
        <v>0</v>
      </c>
      <c r="Y364" s="14">
        <f>IF($T364=Models!$E$11,IF($U364&lt;1,LOOKUP($A$3,Models!$D$7:$D$9,Models!$F$12:$F$14),IF(AND($U364&gt;=1,$U364&lt;=3),LOOKUP($A$3,Models!$D$7:$D$9,Models!$G$12:$G$14),IF(AND($U364&gt;=4,$U364&lt;=6),LOOKUP($A$3,Models!$D$7:$D$9,Models!$H$12:$H$14), IF(AND($U364&gt;=7,$U364&lt;=10),LOOKUP($A$3,Models!$D$7:$D$9,Models!$I$12:$I$14), IF($U364 &gt; 10,LOOKUP($A$3,Models!$D$7:$D$9,Models!$J$12:$J$14), 0))))), 0)</f>
        <v>0</v>
      </c>
      <c r="Z364" s="14">
        <f>IF($T364=Models!$E$16,IF($U364&lt;1,LOOKUP($A$3,Models!$D$7:$D$9,Models!$F$17:$F$19),IF(AND($U364&gt;=1,$U364&lt;=3),LOOKUP($A$3,Models!$D$7:$D$9,Models!$G$17:$G$19),IF(AND($U364&gt;=4,$U364&lt;=6),LOOKUP($A$3,Models!$D$7:$D$9,Models!$H$17:$H$19), IF(AND($U364&gt;=7,$U364&lt;=10),LOOKUP($A$3,Models!$D$7:$D$9,Models!$I$17:$I$19), IF($U364 &gt; 10,LOOKUP($A$3,Models!$D$7:$D$9,Models!$J$17:$J$19), 0))))), 0)</f>
        <v>0</v>
      </c>
      <c r="AA364" s="14">
        <f>IF($T364=Models!$E$21,IF($U364&lt;1,LOOKUP($A$3,Models!$D$7:$D$9,Models!$F$22:$F$24),IF(AND($U364&gt;=1,$U364&lt;=3),LOOKUP($A$3,Models!$D$7:$D$9,Models!$G$22:$G$24),IF(AND($U364&gt;=4,$U364&lt;=6),LOOKUP($A$3,Models!$D$7:$D$9,Models!$H$22:$H$24), IF(AND($U364&gt;=7,$U364&lt;=10),LOOKUP($A$3,Models!$D$7:$D$9,Models!$I$22:$I$24), IF($U364 &gt; 10,LOOKUP($A$3,Models!$D$7:$D$9,Models!$J$22:$J$24), 0))))), 0)</f>
        <v>0</v>
      </c>
      <c r="AB364" s="14">
        <f>IF($T364=Models!$E$26,IF($U364&lt;1,LOOKUP($A$3,Models!$D$7:$D$9,Models!$F$27:$F$29),IF(AND($U364&gt;=1,$U364&lt;=3),LOOKUP($A$3,Models!$D$7:$D$9,Models!$G$27:$G$29),IF(AND($U364&gt;=4,$U364&lt;=6),LOOKUP($A$3,Models!$D$7:$D$9,Models!$H$27:$H$29), IF(AND($U364&gt;=7,$U364&lt;=10),LOOKUP($A$3,Models!$D$7:$D$9,Models!$I$27:$I$29), IF($U364 &gt; 10,LOOKUP($A$3,Models!$D$7:$D$9,Models!$J$27:$J$29), 0))))), 0)</f>
        <v>0</v>
      </c>
      <c r="AC364" s="14">
        <f>IF($T364=Models!$E$31,IF($U364&lt;1,LOOKUP($A$3,Models!$D$7:$D$9,Models!$F$32:$F$34),IF(AND($U364&gt;=1,$U364&lt;=3),LOOKUP($A$3,Models!$D$7:$D$9,Models!$G$32:$G$34),IF(AND($U364&gt;=4,$U364&lt;=6),LOOKUP($A$3,Models!$D$7:$D$9,Models!$H$32:$H$34), IF(AND($U364&gt;=7,$U364&lt;=10),LOOKUP($A$3,Models!$D$7:$D$9,Models!$I$32:$I$34), IF($U364 &gt; 10,LOOKUP($A$3,Models!$D$7:$D$9,Models!$J$32:$J$34), 0))))), 0)</f>
        <v>0</v>
      </c>
      <c r="AD364" s="14">
        <f>IF($T364=Models!$E$39,IF($U364&lt;1,LOOKUP($A$3,Models!$D$7:$D$9,Models!$F$40:$F$42),IF(AND($U364&gt;=1,$U364&lt;=4),LOOKUP($A$3,Models!$D$7:$D$9,Models!$G$40:$G$42),IF(AND($U364&gt;=5,$U364&lt;=7),LOOKUP($A$3,Models!$D$7:$D$9,Models!$H$40:$H$42), IF($U364 &gt; 7,LOOKUP($A$3,Models!$D$7:$D$9,Models!$I$40:$I$42), 0)))), 0)</f>
        <v>0</v>
      </c>
      <c r="AE364" s="14">
        <f>IF($T364=Models!$E$44,IF($U364&lt;1,LOOKUP($A$3,Models!$D$7:$D$9,Models!$F$45:$F$47),IF(AND($U364&gt;=1,$U364&lt;=4),LOOKUP($A$3,Models!$D$7:$D$9,Models!$G$45:$G$47),IF(AND($U364&gt;=5,$U364&lt;=7),LOOKUP($A$3,Models!$D$7:$D$9,Models!$H$45:$H$47), IF($U364 &gt; 7,LOOKUP($A$3,Models!$D$7:$D$9,Models!$I$45:$I$47), 0)))), 0)</f>
        <v>0</v>
      </c>
      <c r="AF364" s="14">
        <f>IF($T364=Models!$E$49,IF($U364&lt;1,LOOKUP($A$3,Models!$D$7:$D$9,Models!$F$50:$F$52),IF(AND($U364&gt;=1,$U364&lt;=4),LOOKUP($A$3,Models!$D$7:$D$9,Models!$G$50:$G$52),IF(AND($U364&gt;=5,$U364&lt;=7),LOOKUP($A$3,Models!$D$7:$D$9,Models!$H$50:$H$52), IF($U364 &gt; 7,LOOKUP($A$3,Models!$D$7:$D$9,Models!$I$50:$I$52), 0)))), 0)</f>
        <v>0</v>
      </c>
      <c r="AG364" s="14">
        <f>IF($T364=Models!$E$54,IF($U364&lt;1,LOOKUP($A$3,Models!$D$7:$D$9,Models!$F$55:$F$57),IF(AND($U364&gt;=1,$U364&lt;=4),LOOKUP($A$3,Models!$D$7:$D$9,Models!$G$55:$G$57),IF(AND($U364&gt;=5,$U364&lt;=7),LOOKUP($A$3,Models!$D$7:$D$9,Models!$H$55:$H$57), IF($U364 &gt; 7,LOOKUP($A$3,Models!$D$7:$D$9,Models!$I$55:$I$57), 0)))), 0)</f>
        <v>0</v>
      </c>
      <c r="AH364" s="14">
        <f>IF($T364=Models!$E$59,IF($U364&lt;1,LOOKUP($A$3,Models!$D$7:$D$9,Models!$F$60:$F$62),IF(AND($U364&gt;=1,$U364&lt;=4),LOOKUP($A$3,Models!$D$7:$D$9,Models!$G$60:$G$62),IF(AND($U364&gt;=5,$U364&lt;=7),LOOKUP($A$3,Models!$D$7:$D$9,Models!$H$60:$H$62), IF($U364 &gt; 7,LOOKUP($A$3,Models!$D$7:$D$9,Models!$I$60:$I$62), 0)))), 0)</f>
        <v>0</v>
      </c>
    </row>
    <row r="365" spans="16:34">
      <c r="P365" s="6" t="e">
        <f ca="1">IF(LOOKUP(Beds!A398, Models!$A$4:$A$105, Models!$B$4:$B$105) = "QUEBEC 2", " ", IF(LOOKUP(Beds!A398, Models!$A$4:$A$105, Models!$B$4:$B$105) = "QUEBEC", " ", IF(Beds!B398 = 0, 0, YEAR(NOW())-IF(VALUE(LEFT(Beds!B398,2))&gt;80,CONCATENATE(19,LEFT(Beds!B398,2)),CONCATENATE(20,LEFT(Beds!B398,2))))))</f>
        <v>#N/A</v>
      </c>
      <c r="S365" s="7" t="str">
        <f>LEFT(Beds!A396,4)</f>
        <v/>
      </c>
      <c r="T365" t="str">
        <f>IF(S365 = "", " ", LOOKUP(S365,Models!$A$4:$A$99,Models!$B$4:$B$99))</f>
        <v xml:space="preserve"> </v>
      </c>
      <c r="U365" t="str">
        <f>Beds!C396</f>
        <v/>
      </c>
      <c r="W365">
        <f t="shared" si="5"/>
        <v>0</v>
      </c>
      <c r="X365" s="14">
        <f>IF($T365=Models!$E$6,IF($U365&lt;1,LOOKUP($A$3,Models!$D$7:$D$9,Models!$F$7:$F$9),IF(AND($U365&gt;=1,$U365&lt;=3),LOOKUP($A$3,Models!$D$7:$D$9,Models!$G$7:$G$9),IF(AND($U365&gt;=4,$U365&lt;=6),LOOKUP($A$3,Models!$D$7:$D$9,Models!$H$7:$H$9), IF(AND($U365&gt;=7,$U365&lt;=10),LOOKUP($A$3,Models!$D$7:$D$9,Models!$I$7:$I$9), IF($U365 &gt; 10,LOOKUP($A$3,Models!$D$7:$D$9,Models!$J$7:$J$9), 0))))), 0)</f>
        <v>0</v>
      </c>
      <c r="Y365" s="14">
        <f>IF($T365=Models!$E$11,IF($U365&lt;1,LOOKUP($A$3,Models!$D$7:$D$9,Models!$F$12:$F$14),IF(AND($U365&gt;=1,$U365&lt;=3),LOOKUP($A$3,Models!$D$7:$D$9,Models!$G$12:$G$14),IF(AND($U365&gt;=4,$U365&lt;=6),LOOKUP($A$3,Models!$D$7:$D$9,Models!$H$12:$H$14), IF(AND($U365&gt;=7,$U365&lt;=10),LOOKUP($A$3,Models!$D$7:$D$9,Models!$I$12:$I$14), IF($U365 &gt; 10,LOOKUP($A$3,Models!$D$7:$D$9,Models!$J$12:$J$14), 0))))), 0)</f>
        <v>0</v>
      </c>
      <c r="Z365" s="14">
        <f>IF($T365=Models!$E$16,IF($U365&lt;1,LOOKUP($A$3,Models!$D$7:$D$9,Models!$F$17:$F$19),IF(AND($U365&gt;=1,$U365&lt;=3),LOOKUP($A$3,Models!$D$7:$D$9,Models!$G$17:$G$19),IF(AND($U365&gt;=4,$U365&lt;=6),LOOKUP($A$3,Models!$D$7:$D$9,Models!$H$17:$H$19), IF(AND($U365&gt;=7,$U365&lt;=10),LOOKUP($A$3,Models!$D$7:$D$9,Models!$I$17:$I$19), IF($U365 &gt; 10,LOOKUP($A$3,Models!$D$7:$D$9,Models!$J$17:$J$19), 0))))), 0)</f>
        <v>0</v>
      </c>
      <c r="AA365" s="14">
        <f>IF($T365=Models!$E$21,IF($U365&lt;1,LOOKUP($A$3,Models!$D$7:$D$9,Models!$F$22:$F$24),IF(AND($U365&gt;=1,$U365&lt;=3),LOOKUP($A$3,Models!$D$7:$D$9,Models!$G$22:$G$24),IF(AND($U365&gt;=4,$U365&lt;=6),LOOKUP($A$3,Models!$D$7:$D$9,Models!$H$22:$H$24), IF(AND($U365&gt;=7,$U365&lt;=10),LOOKUP($A$3,Models!$D$7:$D$9,Models!$I$22:$I$24), IF($U365 &gt; 10,LOOKUP($A$3,Models!$D$7:$D$9,Models!$J$22:$J$24), 0))))), 0)</f>
        <v>0</v>
      </c>
      <c r="AB365" s="14">
        <f>IF($T365=Models!$E$26,IF($U365&lt;1,LOOKUP($A$3,Models!$D$7:$D$9,Models!$F$27:$F$29),IF(AND($U365&gt;=1,$U365&lt;=3),LOOKUP($A$3,Models!$D$7:$D$9,Models!$G$27:$G$29),IF(AND($U365&gt;=4,$U365&lt;=6),LOOKUP($A$3,Models!$D$7:$D$9,Models!$H$27:$H$29), IF(AND($U365&gt;=7,$U365&lt;=10),LOOKUP($A$3,Models!$D$7:$D$9,Models!$I$27:$I$29), IF($U365 &gt; 10,LOOKUP($A$3,Models!$D$7:$D$9,Models!$J$27:$J$29), 0))))), 0)</f>
        <v>0</v>
      </c>
      <c r="AC365" s="14">
        <f>IF($T365=Models!$E$31,IF($U365&lt;1,LOOKUP($A$3,Models!$D$7:$D$9,Models!$F$32:$F$34),IF(AND($U365&gt;=1,$U365&lt;=3),LOOKUP($A$3,Models!$D$7:$D$9,Models!$G$32:$G$34),IF(AND($U365&gt;=4,$U365&lt;=6),LOOKUP($A$3,Models!$D$7:$D$9,Models!$H$32:$H$34), IF(AND($U365&gt;=7,$U365&lt;=10),LOOKUP($A$3,Models!$D$7:$D$9,Models!$I$32:$I$34), IF($U365 &gt; 10,LOOKUP($A$3,Models!$D$7:$D$9,Models!$J$32:$J$34), 0))))), 0)</f>
        <v>0</v>
      </c>
      <c r="AD365" s="14">
        <f>IF($T365=Models!$E$39,IF($U365&lt;1,LOOKUP($A$3,Models!$D$7:$D$9,Models!$F$40:$F$42),IF(AND($U365&gt;=1,$U365&lt;=4),LOOKUP($A$3,Models!$D$7:$D$9,Models!$G$40:$G$42),IF(AND($U365&gt;=5,$U365&lt;=7),LOOKUP($A$3,Models!$D$7:$D$9,Models!$H$40:$H$42), IF($U365 &gt; 7,LOOKUP($A$3,Models!$D$7:$D$9,Models!$I$40:$I$42), 0)))), 0)</f>
        <v>0</v>
      </c>
      <c r="AE365" s="14">
        <f>IF($T365=Models!$E$44,IF($U365&lt;1,LOOKUP($A$3,Models!$D$7:$D$9,Models!$F$45:$F$47),IF(AND($U365&gt;=1,$U365&lt;=4),LOOKUP($A$3,Models!$D$7:$D$9,Models!$G$45:$G$47),IF(AND($U365&gt;=5,$U365&lt;=7),LOOKUP($A$3,Models!$D$7:$D$9,Models!$H$45:$H$47), IF($U365 &gt; 7,LOOKUP($A$3,Models!$D$7:$D$9,Models!$I$45:$I$47), 0)))), 0)</f>
        <v>0</v>
      </c>
      <c r="AF365" s="14">
        <f>IF($T365=Models!$E$49,IF($U365&lt;1,LOOKUP($A$3,Models!$D$7:$D$9,Models!$F$50:$F$52),IF(AND($U365&gt;=1,$U365&lt;=4),LOOKUP($A$3,Models!$D$7:$D$9,Models!$G$50:$G$52),IF(AND($U365&gt;=5,$U365&lt;=7),LOOKUP($A$3,Models!$D$7:$D$9,Models!$H$50:$H$52), IF($U365 &gt; 7,LOOKUP($A$3,Models!$D$7:$D$9,Models!$I$50:$I$52), 0)))), 0)</f>
        <v>0</v>
      </c>
      <c r="AG365" s="14">
        <f>IF($T365=Models!$E$54,IF($U365&lt;1,LOOKUP($A$3,Models!$D$7:$D$9,Models!$F$55:$F$57),IF(AND($U365&gt;=1,$U365&lt;=4),LOOKUP($A$3,Models!$D$7:$D$9,Models!$G$55:$G$57),IF(AND($U365&gt;=5,$U365&lt;=7),LOOKUP($A$3,Models!$D$7:$D$9,Models!$H$55:$H$57), IF($U365 &gt; 7,LOOKUP($A$3,Models!$D$7:$D$9,Models!$I$55:$I$57), 0)))), 0)</f>
        <v>0</v>
      </c>
      <c r="AH365" s="14">
        <f>IF($T365=Models!$E$59,IF($U365&lt;1,LOOKUP($A$3,Models!$D$7:$D$9,Models!$F$60:$F$62),IF(AND($U365&gt;=1,$U365&lt;=4),LOOKUP($A$3,Models!$D$7:$D$9,Models!$G$60:$G$62),IF(AND($U365&gt;=5,$U365&lt;=7),LOOKUP($A$3,Models!$D$7:$D$9,Models!$H$60:$H$62), IF($U365 &gt; 7,LOOKUP($A$3,Models!$D$7:$D$9,Models!$I$60:$I$62), 0)))), 0)</f>
        <v>0</v>
      </c>
    </row>
    <row r="366" spans="16:34">
      <c r="P366" s="6" t="e">
        <f ca="1">IF(LOOKUP(Beds!A399, Models!$A$4:$A$105, Models!$B$4:$B$105) = "QUEBEC 2", " ", IF(LOOKUP(Beds!A399, Models!$A$4:$A$105, Models!$B$4:$B$105) = "QUEBEC", " ", IF(Beds!B399 = 0, 0, YEAR(NOW())-IF(VALUE(LEFT(Beds!B399,2))&gt;80,CONCATENATE(19,LEFT(Beds!B399,2)),CONCATENATE(20,LEFT(Beds!B399,2))))))</f>
        <v>#N/A</v>
      </c>
      <c r="S366" s="7" t="str">
        <f>LEFT(Beds!A397,4)</f>
        <v/>
      </c>
      <c r="T366" t="str">
        <f>IF(S366 = "", " ", LOOKUP(S366,Models!$A$4:$A$99,Models!$B$4:$B$99))</f>
        <v xml:space="preserve"> </v>
      </c>
      <c r="U366" t="str">
        <f>Beds!C397</f>
        <v/>
      </c>
      <c r="W366">
        <f t="shared" si="5"/>
        <v>0</v>
      </c>
      <c r="X366" s="14">
        <f>IF($T366=Models!$E$6,IF($U366&lt;1,LOOKUP($A$3,Models!$D$7:$D$9,Models!$F$7:$F$9),IF(AND($U366&gt;=1,$U366&lt;=3),LOOKUP($A$3,Models!$D$7:$D$9,Models!$G$7:$G$9),IF(AND($U366&gt;=4,$U366&lt;=6),LOOKUP($A$3,Models!$D$7:$D$9,Models!$H$7:$H$9), IF(AND($U366&gt;=7,$U366&lt;=10),LOOKUP($A$3,Models!$D$7:$D$9,Models!$I$7:$I$9), IF($U366 &gt; 10,LOOKUP($A$3,Models!$D$7:$D$9,Models!$J$7:$J$9), 0))))), 0)</f>
        <v>0</v>
      </c>
      <c r="Y366" s="14">
        <f>IF($T366=Models!$E$11,IF($U366&lt;1,LOOKUP($A$3,Models!$D$7:$D$9,Models!$F$12:$F$14),IF(AND($U366&gt;=1,$U366&lt;=3),LOOKUP($A$3,Models!$D$7:$D$9,Models!$G$12:$G$14),IF(AND($U366&gt;=4,$U366&lt;=6),LOOKUP($A$3,Models!$D$7:$D$9,Models!$H$12:$H$14), IF(AND($U366&gt;=7,$U366&lt;=10),LOOKUP($A$3,Models!$D$7:$D$9,Models!$I$12:$I$14), IF($U366 &gt; 10,LOOKUP($A$3,Models!$D$7:$D$9,Models!$J$12:$J$14), 0))))), 0)</f>
        <v>0</v>
      </c>
      <c r="Z366" s="14">
        <f>IF($T366=Models!$E$16,IF($U366&lt;1,LOOKUP($A$3,Models!$D$7:$D$9,Models!$F$17:$F$19),IF(AND($U366&gt;=1,$U366&lt;=3),LOOKUP($A$3,Models!$D$7:$D$9,Models!$G$17:$G$19),IF(AND($U366&gt;=4,$U366&lt;=6),LOOKUP($A$3,Models!$D$7:$D$9,Models!$H$17:$H$19), IF(AND($U366&gt;=7,$U366&lt;=10),LOOKUP($A$3,Models!$D$7:$D$9,Models!$I$17:$I$19), IF($U366 &gt; 10,LOOKUP($A$3,Models!$D$7:$D$9,Models!$J$17:$J$19), 0))))), 0)</f>
        <v>0</v>
      </c>
      <c r="AA366" s="14">
        <f>IF($T366=Models!$E$21,IF($U366&lt;1,LOOKUP($A$3,Models!$D$7:$D$9,Models!$F$22:$F$24),IF(AND($U366&gt;=1,$U366&lt;=3),LOOKUP($A$3,Models!$D$7:$D$9,Models!$G$22:$G$24),IF(AND($U366&gt;=4,$U366&lt;=6),LOOKUP($A$3,Models!$D$7:$D$9,Models!$H$22:$H$24), IF(AND($U366&gt;=7,$U366&lt;=10),LOOKUP($A$3,Models!$D$7:$D$9,Models!$I$22:$I$24), IF($U366 &gt; 10,LOOKUP($A$3,Models!$D$7:$D$9,Models!$J$22:$J$24), 0))))), 0)</f>
        <v>0</v>
      </c>
      <c r="AB366" s="14">
        <f>IF($T366=Models!$E$26,IF($U366&lt;1,LOOKUP($A$3,Models!$D$7:$D$9,Models!$F$27:$F$29),IF(AND($U366&gt;=1,$U366&lt;=3),LOOKUP($A$3,Models!$D$7:$D$9,Models!$G$27:$G$29),IF(AND($U366&gt;=4,$U366&lt;=6),LOOKUP($A$3,Models!$D$7:$D$9,Models!$H$27:$H$29), IF(AND($U366&gt;=7,$U366&lt;=10),LOOKUP($A$3,Models!$D$7:$D$9,Models!$I$27:$I$29), IF($U366 &gt; 10,LOOKUP($A$3,Models!$D$7:$D$9,Models!$J$27:$J$29), 0))))), 0)</f>
        <v>0</v>
      </c>
      <c r="AC366" s="14">
        <f>IF($T366=Models!$E$31,IF($U366&lt;1,LOOKUP($A$3,Models!$D$7:$D$9,Models!$F$32:$F$34),IF(AND($U366&gt;=1,$U366&lt;=3),LOOKUP($A$3,Models!$D$7:$D$9,Models!$G$32:$G$34),IF(AND($U366&gt;=4,$U366&lt;=6),LOOKUP($A$3,Models!$D$7:$D$9,Models!$H$32:$H$34), IF(AND($U366&gt;=7,$U366&lt;=10),LOOKUP($A$3,Models!$D$7:$D$9,Models!$I$32:$I$34), IF($U366 &gt; 10,LOOKUP($A$3,Models!$D$7:$D$9,Models!$J$32:$J$34), 0))))), 0)</f>
        <v>0</v>
      </c>
      <c r="AD366" s="14">
        <f>IF($T366=Models!$E$39,IF($U366&lt;1,LOOKUP($A$3,Models!$D$7:$D$9,Models!$F$40:$F$42),IF(AND($U366&gt;=1,$U366&lt;=4),LOOKUP($A$3,Models!$D$7:$D$9,Models!$G$40:$G$42),IF(AND($U366&gt;=5,$U366&lt;=7),LOOKUP($A$3,Models!$D$7:$D$9,Models!$H$40:$H$42), IF($U366 &gt; 7,LOOKUP($A$3,Models!$D$7:$D$9,Models!$I$40:$I$42), 0)))), 0)</f>
        <v>0</v>
      </c>
      <c r="AE366" s="14">
        <f>IF($T366=Models!$E$44,IF($U366&lt;1,LOOKUP($A$3,Models!$D$7:$D$9,Models!$F$45:$F$47),IF(AND($U366&gt;=1,$U366&lt;=4),LOOKUP($A$3,Models!$D$7:$D$9,Models!$G$45:$G$47),IF(AND($U366&gt;=5,$U366&lt;=7),LOOKUP($A$3,Models!$D$7:$D$9,Models!$H$45:$H$47), IF($U366 &gt; 7,LOOKUP($A$3,Models!$D$7:$D$9,Models!$I$45:$I$47), 0)))), 0)</f>
        <v>0</v>
      </c>
      <c r="AF366" s="14">
        <f>IF($T366=Models!$E$49,IF($U366&lt;1,LOOKUP($A$3,Models!$D$7:$D$9,Models!$F$50:$F$52),IF(AND($U366&gt;=1,$U366&lt;=4),LOOKUP($A$3,Models!$D$7:$D$9,Models!$G$50:$G$52),IF(AND($U366&gt;=5,$U366&lt;=7),LOOKUP($A$3,Models!$D$7:$D$9,Models!$H$50:$H$52), IF($U366 &gt; 7,LOOKUP($A$3,Models!$D$7:$D$9,Models!$I$50:$I$52), 0)))), 0)</f>
        <v>0</v>
      </c>
      <c r="AG366" s="14">
        <f>IF($T366=Models!$E$54,IF($U366&lt;1,LOOKUP($A$3,Models!$D$7:$D$9,Models!$F$55:$F$57),IF(AND($U366&gt;=1,$U366&lt;=4),LOOKUP($A$3,Models!$D$7:$D$9,Models!$G$55:$G$57),IF(AND($U366&gt;=5,$U366&lt;=7),LOOKUP($A$3,Models!$D$7:$D$9,Models!$H$55:$H$57), IF($U366 &gt; 7,LOOKUP($A$3,Models!$D$7:$D$9,Models!$I$55:$I$57), 0)))), 0)</f>
        <v>0</v>
      </c>
      <c r="AH366" s="14">
        <f>IF($T366=Models!$E$59,IF($U366&lt;1,LOOKUP($A$3,Models!$D$7:$D$9,Models!$F$60:$F$62),IF(AND($U366&gt;=1,$U366&lt;=4),LOOKUP($A$3,Models!$D$7:$D$9,Models!$G$60:$G$62),IF(AND($U366&gt;=5,$U366&lt;=7),LOOKUP($A$3,Models!$D$7:$D$9,Models!$H$60:$H$62), IF($U366 &gt; 7,LOOKUP($A$3,Models!$D$7:$D$9,Models!$I$60:$I$62), 0)))), 0)</f>
        <v>0</v>
      </c>
    </row>
    <row r="367" spans="16:34">
      <c r="P367" s="6" t="e">
        <f ca="1">IF(LOOKUP(Beds!A400, Models!$A$4:$A$105, Models!$B$4:$B$105) = "QUEBEC 2", " ", IF(LOOKUP(Beds!A400, Models!$A$4:$A$105, Models!$B$4:$B$105) = "QUEBEC", " ", IF(Beds!B400 = 0, 0, YEAR(NOW())-IF(VALUE(LEFT(Beds!B400,2))&gt;80,CONCATENATE(19,LEFT(Beds!B400,2)),CONCATENATE(20,LEFT(Beds!B400,2))))))</f>
        <v>#N/A</v>
      </c>
      <c r="S367" s="7" t="str">
        <f>LEFT(Beds!A398,4)</f>
        <v/>
      </c>
      <c r="T367" t="str">
        <f>IF(S367 = "", " ", LOOKUP(S367,Models!$A$4:$A$99,Models!$B$4:$B$99))</f>
        <v xml:space="preserve"> </v>
      </c>
      <c r="U367" t="str">
        <f>Beds!C398</f>
        <v/>
      </c>
      <c r="W367">
        <f t="shared" si="5"/>
        <v>0</v>
      </c>
      <c r="X367" s="14">
        <f>IF($T367=Models!$E$6,IF($U367&lt;1,LOOKUP($A$3,Models!$D$7:$D$9,Models!$F$7:$F$9),IF(AND($U367&gt;=1,$U367&lt;=3),LOOKUP($A$3,Models!$D$7:$D$9,Models!$G$7:$G$9),IF(AND($U367&gt;=4,$U367&lt;=6),LOOKUP($A$3,Models!$D$7:$D$9,Models!$H$7:$H$9), IF(AND($U367&gt;=7,$U367&lt;=10),LOOKUP($A$3,Models!$D$7:$D$9,Models!$I$7:$I$9), IF($U367 &gt; 10,LOOKUP($A$3,Models!$D$7:$D$9,Models!$J$7:$J$9), 0))))), 0)</f>
        <v>0</v>
      </c>
      <c r="Y367" s="14">
        <f>IF($T367=Models!$E$11,IF($U367&lt;1,LOOKUP($A$3,Models!$D$7:$D$9,Models!$F$12:$F$14),IF(AND($U367&gt;=1,$U367&lt;=3),LOOKUP($A$3,Models!$D$7:$D$9,Models!$G$12:$G$14),IF(AND($U367&gt;=4,$U367&lt;=6),LOOKUP($A$3,Models!$D$7:$D$9,Models!$H$12:$H$14), IF(AND($U367&gt;=7,$U367&lt;=10),LOOKUP($A$3,Models!$D$7:$D$9,Models!$I$12:$I$14), IF($U367 &gt; 10,LOOKUP($A$3,Models!$D$7:$D$9,Models!$J$12:$J$14), 0))))), 0)</f>
        <v>0</v>
      </c>
      <c r="Z367" s="14">
        <f>IF($T367=Models!$E$16,IF($U367&lt;1,LOOKUP($A$3,Models!$D$7:$D$9,Models!$F$17:$F$19),IF(AND($U367&gt;=1,$U367&lt;=3),LOOKUP($A$3,Models!$D$7:$D$9,Models!$G$17:$G$19),IF(AND($U367&gt;=4,$U367&lt;=6),LOOKUP($A$3,Models!$D$7:$D$9,Models!$H$17:$H$19), IF(AND($U367&gt;=7,$U367&lt;=10),LOOKUP($A$3,Models!$D$7:$D$9,Models!$I$17:$I$19), IF($U367 &gt; 10,LOOKUP($A$3,Models!$D$7:$D$9,Models!$J$17:$J$19), 0))))), 0)</f>
        <v>0</v>
      </c>
      <c r="AA367" s="14">
        <f>IF($T367=Models!$E$21,IF($U367&lt;1,LOOKUP($A$3,Models!$D$7:$D$9,Models!$F$22:$F$24),IF(AND($U367&gt;=1,$U367&lt;=3),LOOKUP($A$3,Models!$D$7:$D$9,Models!$G$22:$G$24),IF(AND($U367&gt;=4,$U367&lt;=6),LOOKUP($A$3,Models!$D$7:$D$9,Models!$H$22:$H$24), IF(AND($U367&gt;=7,$U367&lt;=10),LOOKUP($A$3,Models!$D$7:$D$9,Models!$I$22:$I$24), IF($U367 &gt; 10,LOOKUP($A$3,Models!$D$7:$D$9,Models!$J$22:$J$24), 0))))), 0)</f>
        <v>0</v>
      </c>
      <c r="AB367" s="14">
        <f>IF($T367=Models!$E$26,IF($U367&lt;1,LOOKUP($A$3,Models!$D$7:$D$9,Models!$F$27:$F$29),IF(AND($U367&gt;=1,$U367&lt;=3),LOOKUP($A$3,Models!$D$7:$D$9,Models!$G$27:$G$29),IF(AND($U367&gt;=4,$U367&lt;=6),LOOKUP($A$3,Models!$D$7:$D$9,Models!$H$27:$H$29), IF(AND($U367&gt;=7,$U367&lt;=10),LOOKUP($A$3,Models!$D$7:$D$9,Models!$I$27:$I$29), IF($U367 &gt; 10,LOOKUP($A$3,Models!$D$7:$D$9,Models!$J$27:$J$29), 0))))), 0)</f>
        <v>0</v>
      </c>
      <c r="AC367" s="14">
        <f>IF($T367=Models!$E$31,IF($U367&lt;1,LOOKUP($A$3,Models!$D$7:$D$9,Models!$F$32:$F$34),IF(AND($U367&gt;=1,$U367&lt;=3),LOOKUP($A$3,Models!$D$7:$D$9,Models!$G$32:$G$34),IF(AND($U367&gt;=4,$U367&lt;=6),LOOKUP($A$3,Models!$D$7:$D$9,Models!$H$32:$H$34), IF(AND($U367&gt;=7,$U367&lt;=10),LOOKUP($A$3,Models!$D$7:$D$9,Models!$I$32:$I$34), IF($U367 &gt; 10,LOOKUP($A$3,Models!$D$7:$D$9,Models!$J$32:$J$34), 0))))), 0)</f>
        <v>0</v>
      </c>
      <c r="AD367" s="14">
        <f>IF($T367=Models!$E$39,IF($U367&lt;1,LOOKUP($A$3,Models!$D$7:$D$9,Models!$F$40:$F$42),IF(AND($U367&gt;=1,$U367&lt;=4),LOOKUP($A$3,Models!$D$7:$D$9,Models!$G$40:$G$42),IF(AND($U367&gt;=5,$U367&lt;=7),LOOKUP($A$3,Models!$D$7:$D$9,Models!$H$40:$H$42), IF($U367 &gt; 7,LOOKUP($A$3,Models!$D$7:$D$9,Models!$I$40:$I$42), 0)))), 0)</f>
        <v>0</v>
      </c>
      <c r="AE367" s="14">
        <f>IF($T367=Models!$E$44,IF($U367&lt;1,LOOKUP($A$3,Models!$D$7:$D$9,Models!$F$45:$F$47),IF(AND($U367&gt;=1,$U367&lt;=4),LOOKUP($A$3,Models!$D$7:$D$9,Models!$G$45:$G$47),IF(AND($U367&gt;=5,$U367&lt;=7),LOOKUP($A$3,Models!$D$7:$D$9,Models!$H$45:$H$47), IF($U367 &gt; 7,LOOKUP($A$3,Models!$D$7:$D$9,Models!$I$45:$I$47), 0)))), 0)</f>
        <v>0</v>
      </c>
      <c r="AF367" s="14">
        <f>IF($T367=Models!$E$49,IF($U367&lt;1,LOOKUP($A$3,Models!$D$7:$D$9,Models!$F$50:$F$52),IF(AND($U367&gt;=1,$U367&lt;=4),LOOKUP($A$3,Models!$D$7:$D$9,Models!$G$50:$G$52),IF(AND($U367&gt;=5,$U367&lt;=7),LOOKUP($A$3,Models!$D$7:$D$9,Models!$H$50:$H$52), IF($U367 &gt; 7,LOOKUP($A$3,Models!$D$7:$D$9,Models!$I$50:$I$52), 0)))), 0)</f>
        <v>0</v>
      </c>
      <c r="AG367" s="14">
        <f>IF($T367=Models!$E$54,IF($U367&lt;1,LOOKUP($A$3,Models!$D$7:$D$9,Models!$F$55:$F$57),IF(AND($U367&gt;=1,$U367&lt;=4),LOOKUP($A$3,Models!$D$7:$D$9,Models!$G$55:$G$57),IF(AND($U367&gt;=5,$U367&lt;=7),LOOKUP($A$3,Models!$D$7:$D$9,Models!$H$55:$H$57), IF($U367 &gt; 7,LOOKUP($A$3,Models!$D$7:$D$9,Models!$I$55:$I$57), 0)))), 0)</f>
        <v>0</v>
      </c>
      <c r="AH367" s="14">
        <f>IF($T367=Models!$E$59,IF($U367&lt;1,LOOKUP($A$3,Models!$D$7:$D$9,Models!$F$60:$F$62),IF(AND($U367&gt;=1,$U367&lt;=4),LOOKUP($A$3,Models!$D$7:$D$9,Models!$G$60:$G$62),IF(AND($U367&gt;=5,$U367&lt;=7),LOOKUP($A$3,Models!$D$7:$D$9,Models!$H$60:$H$62), IF($U367 &gt; 7,LOOKUP($A$3,Models!$D$7:$D$9,Models!$I$60:$I$62), 0)))), 0)</f>
        <v>0</v>
      </c>
    </row>
    <row r="368" spans="16:34">
      <c r="P368" s="6" t="e">
        <f ca="1">IF(LOOKUP(Beds!A401, Models!$A$4:$A$105, Models!$B$4:$B$105) = "QUEBEC 2", " ", IF(LOOKUP(Beds!A401, Models!$A$4:$A$105, Models!$B$4:$B$105) = "QUEBEC", " ", IF(Beds!B401 = 0, 0, YEAR(NOW())-IF(VALUE(LEFT(Beds!B401,2))&gt;80,CONCATENATE(19,LEFT(Beds!B401,2)),CONCATENATE(20,LEFT(Beds!B401,2))))))</f>
        <v>#N/A</v>
      </c>
      <c r="S368" s="7" t="str">
        <f>LEFT(Beds!A399,4)</f>
        <v/>
      </c>
      <c r="T368" t="str">
        <f>IF(S368 = "", " ", LOOKUP(S368,Models!$A$4:$A$99,Models!$B$4:$B$99))</f>
        <v xml:space="preserve"> </v>
      </c>
      <c r="U368" t="str">
        <f>Beds!C399</f>
        <v/>
      </c>
      <c r="W368">
        <f t="shared" si="5"/>
        <v>0</v>
      </c>
      <c r="X368" s="14">
        <f>IF($T368=Models!$E$6,IF($U368&lt;1,LOOKUP($A$3,Models!$D$7:$D$9,Models!$F$7:$F$9),IF(AND($U368&gt;=1,$U368&lt;=3),LOOKUP($A$3,Models!$D$7:$D$9,Models!$G$7:$G$9),IF(AND($U368&gt;=4,$U368&lt;=6),LOOKUP($A$3,Models!$D$7:$D$9,Models!$H$7:$H$9), IF(AND($U368&gt;=7,$U368&lt;=10),LOOKUP($A$3,Models!$D$7:$D$9,Models!$I$7:$I$9), IF($U368 &gt; 10,LOOKUP($A$3,Models!$D$7:$D$9,Models!$J$7:$J$9), 0))))), 0)</f>
        <v>0</v>
      </c>
      <c r="Y368" s="14">
        <f>IF($T368=Models!$E$11,IF($U368&lt;1,LOOKUP($A$3,Models!$D$7:$D$9,Models!$F$12:$F$14),IF(AND($U368&gt;=1,$U368&lt;=3),LOOKUP($A$3,Models!$D$7:$D$9,Models!$G$12:$G$14),IF(AND($U368&gt;=4,$U368&lt;=6),LOOKUP($A$3,Models!$D$7:$D$9,Models!$H$12:$H$14), IF(AND($U368&gt;=7,$U368&lt;=10),LOOKUP($A$3,Models!$D$7:$D$9,Models!$I$12:$I$14), IF($U368 &gt; 10,LOOKUP($A$3,Models!$D$7:$D$9,Models!$J$12:$J$14), 0))))), 0)</f>
        <v>0</v>
      </c>
      <c r="Z368" s="14">
        <f>IF($T368=Models!$E$16,IF($U368&lt;1,LOOKUP($A$3,Models!$D$7:$D$9,Models!$F$17:$F$19),IF(AND($U368&gt;=1,$U368&lt;=3),LOOKUP($A$3,Models!$D$7:$D$9,Models!$G$17:$G$19),IF(AND($U368&gt;=4,$U368&lt;=6),LOOKUP($A$3,Models!$D$7:$D$9,Models!$H$17:$H$19), IF(AND($U368&gt;=7,$U368&lt;=10),LOOKUP($A$3,Models!$D$7:$D$9,Models!$I$17:$I$19), IF($U368 &gt; 10,LOOKUP($A$3,Models!$D$7:$D$9,Models!$J$17:$J$19), 0))))), 0)</f>
        <v>0</v>
      </c>
      <c r="AA368" s="14">
        <f>IF($T368=Models!$E$21,IF($U368&lt;1,LOOKUP($A$3,Models!$D$7:$D$9,Models!$F$22:$F$24),IF(AND($U368&gt;=1,$U368&lt;=3),LOOKUP($A$3,Models!$D$7:$D$9,Models!$G$22:$G$24),IF(AND($U368&gt;=4,$U368&lt;=6),LOOKUP($A$3,Models!$D$7:$D$9,Models!$H$22:$H$24), IF(AND($U368&gt;=7,$U368&lt;=10),LOOKUP($A$3,Models!$D$7:$D$9,Models!$I$22:$I$24), IF($U368 &gt; 10,LOOKUP($A$3,Models!$D$7:$D$9,Models!$J$22:$J$24), 0))))), 0)</f>
        <v>0</v>
      </c>
      <c r="AB368" s="14">
        <f>IF($T368=Models!$E$26,IF($U368&lt;1,LOOKUP($A$3,Models!$D$7:$D$9,Models!$F$27:$F$29),IF(AND($U368&gt;=1,$U368&lt;=3),LOOKUP($A$3,Models!$D$7:$D$9,Models!$G$27:$G$29),IF(AND($U368&gt;=4,$U368&lt;=6),LOOKUP($A$3,Models!$D$7:$D$9,Models!$H$27:$H$29), IF(AND($U368&gt;=7,$U368&lt;=10),LOOKUP($A$3,Models!$D$7:$D$9,Models!$I$27:$I$29), IF($U368 &gt; 10,LOOKUP($A$3,Models!$D$7:$D$9,Models!$J$27:$J$29), 0))))), 0)</f>
        <v>0</v>
      </c>
      <c r="AC368" s="14">
        <f>IF($T368=Models!$E$31,IF($U368&lt;1,LOOKUP($A$3,Models!$D$7:$D$9,Models!$F$32:$F$34),IF(AND($U368&gt;=1,$U368&lt;=3),LOOKUP($A$3,Models!$D$7:$D$9,Models!$G$32:$G$34),IF(AND($U368&gt;=4,$U368&lt;=6),LOOKUP($A$3,Models!$D$7:$D$9,Models!$H$32:$H$34), IF(AND($U368&gt;=7,$U368&lt;=10),LOOKUP($A$3,Models!$D$7:$D$9,Models!$I$32:$I$34), IF($U368 &gt; 10,LOOKUP($A$3,Models!$D$7:$D$9,Models!$J$32:$J$34), 0))))), 0)</f>
        <v>0</v>
      </c>
      <c r="AD368" s="14">
        <f>IF($T368=Models!$E$39,IF($U368&lt;1,LOOKUP($A$3,Models!$D$7:$D$9,Models!$F$40:$F$42),IF(AND($U368&gt;=1,$U368&lt;=4),LOOKUP($A$3,Models!$D$7:$D$9,Models!$G$40:$G$42),IF(AND($U368&gt;=5,$U368&lt;=7),LOOKUP($A$3,Models!$D$7:$D$9,Models!$H$40:$H$42), IF($U368 &gt; 7,LOOKUP($A$3,Models!$D$7:$D$9,Models!$I$40:$I$42), 0)))), 0)</f>
        <v>0</v>
      </c>
      <c r="AE368" s="14">
        <f>IF($T368=Models!$E$44,IF($U368&lt;1,LOOKUP($A$3,Models!$D$7:$D$9,Models!$F$45:$F$47),IF(AND($U368&gt;=1,$U368&lt;=4),LOOKUP($A$3,Models!$D$7:$D$9,Models!$G$45:$G$47),IF(AND($U368&gt;=5,$U368&lt;=7),LOOKUP($A$3,Models!$D$7:$D$9,Models!$H$45:$H$47), IF($U368 &gt; 7,LOOKUP($A$3,Models!$D$7:$D$9,Models!$I$45:$I$47), 0)))), 0)</f>
        <v>0</v>
      </c>
      <c r="AF368" s="14">
        <f>IF($T368=Models!$E$49,IF($U368&lt;1,LOOKUP($A$3,Models!$D$7:$D$9,Models!$F$50:$F$52),IF(AND($U368&gt;=1,$U368&lt;=4),LOOKUP($A$3,Models!$D$7:$D$9,Models!$G$50:$G$52),IF(AND($U368&gt;=5,$U368&lt;=7),LOOKUP($A$3,Models!$D$7:$D$9,Models!$H$50:$H$52), IF($U368 &gt; 7,LOOKUP($A$3,Models!$D$7:$D$9,Models!$I$50:$I$52), 0)))), 0)</f>
        <v>0</v>
      </c>
      <c r="AG368" s="14">
        <f>IF($T368=Models!$E$54,IF($U368&lt;1,LOOKUP($A$3,Models!$D$7:$D$9,Models!$F$55:$F$57),IF(AND($U368&gt;=1,$U368&lt;=4),LOOKUP($A$3,Models!$D$7:$D$9,Models!$G$55:$G$57),IF(AND($U368&gt;=5,$U368&lt;=7),LOOKUP($A$3,Models!$D$7:$D$9,Models!$H$55:$H$57), IF($U368 &gt; 7,LOOKUP($A$3,Models!$D$7:$D$9,Models!$I$55:$I$57), 0)))), 0)</f>
        <v>0</v>
      </c>
      <c r="AH368" s="14">
        <f>IF($T368=Models!$E$59,IF($U368&lt;1,LOOKUP($A$3,Models!$D$7:$D$9,Models!$F$60:$F$62),IF(AND($U368&gt;=1,$U368&lt;=4),LOOKUP($A$3,Models!$D$7:$D$9,Models!$G$60:$G$62),IF(AND($U368&gt;=5,$U368&lt;=7),LOOKUP($A$3,Models!$D$7:$D$9,Models!$H$60:$H$62), IF($U368 &gt; 7,LOOKUP($A$3,Models!$D$7:$D$9,Models!$I$60:$I$62), 0)))), 0)</f>
        <v>0</v>
      </c>
    </row>
    <row r="369" spans="16:34">
      <c r="P369" s="6" t="e">
        <f ca="1">IF(LOOKUP(Beds!A402, Models!$A$4:$A$105, Models!$B$4:$B$105) = "QUEBEC 2", " ", IF(LOOKUP(Beds!A402, Models!$A$4:$A$105, Models!$B$4:$B$105) = "QUEBEC", " ", IF(Beds!B402 = 0, 0, YEAR(NOW())-IF(VALUE(LEFT(Beds!B402,2))&gt;80,CONCATENATE(19,LEFT(Beds!B402,2)),CONCATENATE(20,LEFT(Beds!B402,2))))))</f>
        <v>#N/A</v>
      </c>
      <c r="S369" s="7" t="str">
        <f>LEFT(Beds!A400,4)</f>
        <v/>
      </c>
      <c r="T369" t="str">
        <f>IF(S369 = "", " ", LOOKUP(S369,Models!$A$4:$A$99,Models!$B$4:$B$99))</f>
        <v xml:space="preserve"> </v>
      </c>
      <c r="U369" t="str">
        <f>Beds!C400</f>
        <v/>
      </c>
      <c r="W369">
        <f t="shared" si="5"/>
        <v>0</v>
      </c>
      <c r="X369" s="14">
        <f>IF($T369=Models!$E$6,IF($U369&lt;1,LOOKUP($A$3,Models!$D$7:$D$9,Models!$F$7:$F$9),IF(AND($U369&gt;=1,$U369&lt;=3),LOOKUP($A$3,Models!$D$7:$D$9,Models!$G$7:$G$9),IF(AND($U369&gt;=4,$U369&lt;=6),LOOKUP($A$3,Models!$D$7:$D$9,Models!$H$7:$H$9), IF(AND($U369&gt;=7,$U369&lt;=10),LOOKUP($A$3,Models!$D$7:$D$9,Models!$I$7:$I$9), IF($U369 &gt; 10,LOOKUP($A$3,Models!$D$7:$D$9,Models!$J$7:$J$9), 0))))), 0)</f>
        <v>0</v>
      </c>
      <c r="Y369" s="14">
        <f>IF($T369=Models!$E$11,IF($U369&lt;1,LOOKUP($A$3,Models!$D$7:$D$9,Models!$F$12:$F$14),IF(AND($U369&gt;=1,$U369&lt;=3),LOOKUP($A$3,Models!$D$7:$D$9,Models!$G$12:$G$14),IF(AND($U369&gt;=4,$U369&lt;=6),LOOKUP($A$3,Models!$D$7:$D$9,Models!$H$12:$H$14), IF(AND($U369&gt;=7,$U369&lt;=10),LOOKUP($A$3,Models!$D$7:$D$9,Models!$I$12:$I$14), IF($U369 &gt; 10,LOOKUP($A$3,Models!$D$7:$D$9,Models!$J$12:$J$14), 0))))), 0)</f>
        <v>0</v>
      </c>
      <c r="Z369" s="14">
        <f>IF($T369=Models!$E$16,IF($U369&lt;1,LOOKUP($A$3,Models!$D$7:$D$9,Models!$F$17:$F$19),IF(AND($U369&gt;=1,$U369&lt;=3),LOOKUP($A$3,Models!$D$7:$D$9,Models!$G$17:$G$19),IF(AND($U369&gt;=4,$U369&lt;=6),LOOKUP($A$3,Models!$D$7:$D$9,Models!$H$17:$H$19), IF(AND($U369&gt;=7,$U369&lt;=10),LOOKUP($A$3,Models!$D$7:$D$9,Models!$I$17:$I$19), IF($U369 &gt; 10,LOOKUP($A$3,Models!$D$7:$D$9,Models!$J$17:$J$19), 0))))), 0)</f>
        <v>0</v>
      </c>
      <c r="AA369" s="14">
        <f>IF($T369=Models!$E$21,IF($U369&lt;1,LOOKUP($A$3,Models!$D$7:$D$9,Models!$F$22:$F$24),IF(AND($U369&gt;=1,$U369&lt;=3),LOOKUP($A$3,Models!$D$7:$D$9,Models!$G$22:$G$24),IF(AND($U369&gt;=4,$U369&lt;=6),LOOKUP($A$3,Models!$D$7:$D$9,Models!$H$22:$H$24), IF(AND($U369&gt;=7,$U369&lt;=10),LOOKUP($A$3,Models!$D$7:$D$9,Models!$I$22:$I$24), IF($U369 &gt; 10,LOOKUP($A$3,Models!$D$7:$D$9,Models!$J$22:$J$24), 0))))), 0)</f>
        <v>0</v>
      </c>
      <c r="AB369" s="14">
        <f>IF($T369=Models!$E$26,IF($U369&lt;1,LOOKUP($A$3,Models!$D$7:$D$9,Models!$F$27:$F$29),IF(AND($U369&gt;=1,$U369&lt;=3),LOOKUP($A$3,Models!$D$7:$D$9,Models!$G$27:$G$29),IF(AND($U369&gt;=4,$U369&lt;=6),LOOKUP($A$3,Models!$D$7:$D$9,Models!$H$27:$H$29), IF(AND($U369&gt;=7,$U369&lt;=10),LOOKUP($A$3,Models!$D$7:$D$9,Models!$I$27:$I$29), IF($U369 &gt; 10,LOOKUP($A$3,Models!$D$7:$D$9,Models!$J$27:$J$29), 0))))), 0)</f>
        <v>0</v>
      </c>
      <c r="AC369" s="14">
        <f>IF($T369=Models!$E$31,IF($U369&lt;1,LOOKUP($A$3,Models!$D$7:$D$9,Models!$F$32:$F$34),IF(AND($U369&gt;=1,$U369&lt;=3),LOOKUP($A$3,Models!$D$7:$D$9,Models!$G$32:$G$34),IF(AND($U369&gt;=4,$U369&lt;=6),LOOKUP($A$3,Models!$D$7:$D$9,Models!$H$32:$H$34), IF(AND($U369&gt;=7,$U369&lt;=10),LOOKUP($A$3,Models!$D$7:$D$9,Models!$I$32:$I$34), IF($U369 &gt; 10,LOOKUP($A$3,Models!$D$7:$D$9,Models!$J$32:$J$34), 0))))), 0)</f>
        <v>0</v>
      </c>
      <c r="AD369" s="14">
        <f>IF($T369=Models!$E$39,IF($U369&lt;1,LOOKUP($A$3,Models!$D$7:$D$9,Models!$F$40:$F$42),IF(AND($U369&gt;=1,$U369&lt;=4),LOOKUP($A$3,Models!$D$7:$D$9,Models!$G$40:$G$42),IF(AND($U369&gt;=5,$U369&lt;=7),LOOKUP($A$3,Models!$D$7:$D$9,Models!$H$40:$H$42), IF($U369 &gt; 7,LOOKUP($A$3,Models!$D$7:$D$9,Models!$I$40:$I$42), 0)))), 0)</f>
        <v>0</v>
      </c>
      <c r="AE369" s="14">
        <f>IF($T369=Models!$E$44,IF($U369&lt;1,LOOKUP($A$3,Models!$D$7:$D$9,Models!$F$45:$F$47),IF(AND($U369&gt;=1,$U369&lt;=4),LOOKUP($A$3,Models!$D$7:$D$9,Models!$G$45:$G$47),IF(AND($U369&gt;=5,$U369&lt;=7),LOOKUP($A$3,Models!$D$7:$D$9,Models!$H$45:$H$47), IF($U369 &gt; 7,LOOKUP($A$3,Models!$D$7:$D$9,Models!$I$45:$I$47), 0)))), 0)</f>
        <v>0</v>
      </c>
      <c r="AF369" s="14">
        <f>IF($T369=Models!$E$49,IF($U369&lt;1,LOOKUP($A$3,Models!$D$7:$D$9,Models!$F$50:$F$52),IF(AND($U369&gt;=1,$U369&lt;=4),LOOKUP($A$3,Models!$D$7:$D$9,Models!$G$50:$G$52),IF(AND($U369&gt;=5,$U369&lt;=7),LOOKUP($A$3,Models!$D$7:$D$9,Models!$H$50:$H$52), IF($U369 &gt; 7,LOOKUP($A$3,Models!$D$7:$D$9,Models!$I$50:$I$52), 0)))), 0)</f>
        <v>0</v>
      </c>
      <c r="AG369" s="14">
        <f>IF($T369=Models!$E$54,IF($U369&lt;1,LOOKUP($A$3,Models!$D$7:$D$9,Models!$F$55:$F$57),IF(AND($U369&gt;=1,$U369&lt;=4),LOOKUP($A$3,Models!$D$7:$D$9,Models!$G$55:$G$57),IF(AND($U369&gt;=5,$U369&lt;=7),LOOKUP($A$3,Models!$D$7:$D$9,Models!$H$55:$H$57), IF($U369 &gt; 7,LOOKUP($A$3,Models!$D$7:$D$9,Models!$I$55:$I$57), 0)))), 0)</f>
        <v>0</v>
      </c>
      <c r="AH369" s="14">
        <f>IF($T369=Models!$E$59,IF($U369&lt;1,LOOKUP($A$3,Models!$D$7:$D$9,Models!$F$60:$F$62),IF(AND($U369&gt;=1,$U369&lt;=4),LOOKUP($A$3,Models!$D$7:$D$9,Models!$G$60:$G$62),IF(AND($U369&gt;=5,$U369&lt;=7),LOOKUP($A$3,Models!$D$7:$D$9,Models!$H$60:$H$62), IF($U369 &gt; 7,LOOKUP($A$3,Models!$D$7:$D$9,Models!$I$60:$I$62), 0)))), 0)</f>
        <v>0</v>
      </c>
    </row>
    <row r="370" spans="16:34">
      <c r="P370" s="6" t="e">
        <f ca="1">IF(LOOKUP(Beds!A403, Models!$A$4:$A$105, Models!$B$4:$B$105) = "QUEBEC 2", " ", IF(LOOKUP(Beds!A403, Models!$A$4:$A$105, Models!$B$4:$B$105) = "QUEBEC", " ", IF(Beds!B403 = 0, 0, YEAR(NOW())-IF(VALUE(LEFT(Beds!B403,2))&gt;80,CONCATENATE(19,LEFT(Beds!B403,2)),CONCATENATE(20,LEFT(Beds!B403,2))))))</f>
        <v>#N/A</v>
      </c>
      <c r="S370" s="7" t="str">
        <f>LEFT(Beds!A401,4)</f>
        <v/>
      </c>
      <c r="T370" t="str">
        <f>IF(S370 = "", " ", LOOKUP(S370,Models!$A$4:$A$99,Models!$B$4:$B$99))</f>
        <v xml:space="preserve"> </v>
      </c>
      <c r="U370" t="str">
        <f>Beds!C401</f>
        <v/>
      </c>
      <c r="W370">
        <f t="shared" si="5"/>
        <v>0</v>
      </c>
      <c r="X370" s="14">
        <f>IF($T370=Models!$E$6,IF($U370&lt;1,LOOKUP($A$3,Models!$D$7:$D$9,Models!$F$7:$F$9),IF(AND($U370&gt;=1,$U370&lt;=3),LOOKUP($A$3,Models!$D$7:$D$9,Models!$G$7:$G$9),IF(AND($U370&gt;=4,$U370&lt;=6),LOOKUP($A$3,Models!$D$7:$D$9,Models!$H$7:$H$9), IF(AND($U370&gt;=7,$U370&lt;=10),LOOKUP($A$3,Models!$D$7:$D$9,Models!$I$7:$I$9), IF($U370 &gt; 10,LOOKUP($A$3,Models!$D$7:$D$9,Models!$J$7:$J$9), 0))))), 0)</f>
        <v>0</v>
      </c>
      <c r="Y370" s="14">
        <f>IF($T370=Models!$E$11,IF($U370&lt;1,LOOKUP($A$3,Models!$D$7:$D$9,Models!$F$12:$F$14),IF(AND($U370&gt;=1,$U370&lt;=3),LOOKUP($A$3,Models!$D$7:$D$9,Models!$G$12:$G$14),IF(AND($U370&gt;=4,$U370&lt;=6),LOOKUP($A$3,Models!$D$7:$D$9,Models!$H$12:$H$14), IF(AND($U370&gt;=7,$U370&lt;=10),LOOKUP($A$3,Models!$D$7:$D$9,Models!$I$12:$I$14), IF($U370 &gt; 10,LOOKUP($A$3,Models!$D$7:$D$9,Models!$J$12:$J$14), 0))))), 0)</f>
        <v>0</v>
      </c>
      <c r="Z370" s="14">
        <f>IF($T370=Models!$E$16,IF($U370&lt;1,LOOKUP($A$3,Models!$D$7:$D$9,Models!$F$17:$F$19),IF(AND($U370&gt;=1,$U370&lt;=3),LOOKUP($A$3,Models!$D$7:$D$9,Models!$G$17:$G$19),IF(AND($U370&gt;=4,$U370&lt;=6),LOOKUP($A$3,Models!$D$7:$D$9,Models!$H$17:$H$19), IF(AND($U370&gt;=7,$U370&lt;=10),LOOKUP($A$3,Models!$D$7:$D$9,Models!$I$17:$I$19), IF($U370 &gt; 10,LOOKUP($A$3,Models!$D$7:$D$9,Models!$J$17:$J$19), 0))))), 0)</f>
        <v>0</v>
      </c>
      <c r="AA370" s="14">
        <f>IF($T370=Models!$E$21,IF($U370&lt;1,LOOKUP($A$3,Models!$D$7:$D$9,Models!$F$22:$F$24),IF(AND($U370&gt;=1,$U370&lt;=3),LOOKUP($A$3,Models!$D$7:$D$9,Models!$G$22:$G$24),IF(AND($U370&gt;=4,$U370&lt;=6),LOOKUP($A$3,Models!$D$7:$D$9,Models!$H$22:$H$24), IF(AND($U370&gt;=7,$U370&lt;=10),LOOKUP($A$3,Models!$D$7:$D$9,Models!$I$22:$I$24), IF($U370 &gt; 10,LOOKUP($A$3,Models!$D$7:$D$9,Models!$J$22:$J$24), 0))))), 0)</f>
        <v>0</v>
      </c>
      <c r="AB370" s="14">
        <f>IF($T370=Models!$E$26,IF($U370&lt;1,LOOKUP($A$3,Models!$D$7:$D$9,Models!$F$27:$F$29),IF(AND($U370&gt;=1,$U370&lt;=3),LOOKUP($A$3,Models!$D$7:$D$9,Models!$G$27:$G$29),IF(AND($U370&gt;=4,$U370&lt;=6),LOOKUP($A$3,Models!$D$7:$D$9,Models!$H$27:$H$29), IF(AND($U370&gt;=7,$U370&lt;=10),LOOKUP($A$3,Models!$D$7:$D$9,Models!$I$27:$I$29), IF($U370 &gt; 10,LOOKUP($A$3,Models!$D$7:$D$9,Models!$J$27:$J$29), 0))))), 0)</f>
        <v>0</v>
      </c>
      <c r="AC370" s="14">
        <f>IF($T370=Models!$E$31,IF($U370&lt;1,LOOKUP($A$3,Models!$D$7:$D$9,Models!$F$32:$F$34),IF(AND($U370&gt;=1,$U370&lt;=3),LOOKUP($A$3,Models!$D$7:$D$9,Models!$G$32:$G$34),IF(AND($U370&gt;=4,$U370&lt;=6),LOOKUP($A$3,Models!$D$7:$D$9,Models!$H$32:$H$34), IF(AND($U370&gt;=7,$U370&lt;=10),LOOKUP($A$3,Models!$D$7:$D$9,Models!$I$32:$I$34), IF($U370 &gt; 10,LOOKUP($A$3,Models!$D$7:$D$9,Models!$J$32:$J$34), 0))))), 0)</f>
        <v>0</v>
      </c>
      <c r="AD370" s="14">
        <f>IF($T370=Models!$E$39,IF($U370&lt;1,LOOKUP($A$3,Models!$D$7:$D$9,Models!$F$40:$F$42),IF(AND($U370&gt;=1,$U370&lt;=4),LOOKUP($A$3,Models!$D$7:$D$9,Models!$G$40:$G$42),IF(AND($U370&gt;=5,$U370&lt;=7),LOOKUP($A$3,Models!$D$7:$D$9,Models!$H$40:$H$42), IF($U370 &gt; 7,LOOKUP($A$3,Models!$D$7:$D$9,Models!$I$40:$I$42), 0)))), 0)</f>
        <v>0</v>
      </c>
      <c r="AE370" s="14">
        <f>IF($T370=Models!$E$44,IF($U370&lt;1,LOOKUP($A$3,Models!$D$7:$D$9,Models!$F$45:$F$47),IF(AND($U370&gt;=1,$U370&lt;=4),LOOKUP($A$3,Models!$D$7:$D$9,Models!$G$45:$G$47),IF(AND($U370&gt;=5,$U370&lt;=7),LOOKUP($A$3,Models!$D$7:$D$9,Models!$H$45:$H$47), IF($U370 &gt; 7,LOOKUP($A$3,Models!$D$7:$D$9,Models!$I$45:$I$47), 0)))), 0)</f>
        <v>0</v>
      </c>
      <c r="AF370" s="14">
        <f>IF($T370=Models!$E$49,IF($U370&lt;1,LOOKUP($A$3,Models!$D$7:$D$9,Models!$F$50:$F$52),IF(AND($U370&gt;=1,$U370&lt;=4),LOOKUP($A$3,Models!$D$7:$D$9,Models!$G$50:$G$52),IF(AND($U370&gt;=5,$U370&lt;=7),LOOKUP($A$3,Models!$D$7:$D$9,Models!$H$50:$H$52), IF($U370 &gt; 7,LOOKUP($A$3,Models!$D$7:$D$9,Models!$I$50:$I$52), 0)))), 0)</f>
        <v>0</v>
      </c>
      <c r="AG370" s="14">
        <f>IF($T370=Models!$E$54,IF($U370&lt;1,LOOKUP($A$3,Models!$D$7:$D$9,Models!$F$55:$F$57),IF(AND($U370&gt;=1,$U370&lt;=4),LOOKUP($A$3,Models!$D$7:$D$9,Models!$G$55:$G$57),IF(AND($U370&gt;=5,$U370&lt;=7),LOOKUP($A$3,Models!$D$7:$D$9,Models!$H$55:$H$57), IF($U370 &gt; 7,LOOKUP($A$3,Models!$D$7:$D$9,Models!$I$55:$I$57), 0)))), 0)</f>
        <v>0</v>
      </c>
      <c r="AH370" s="14">
        <f>IF($T370=Models!$E$59,IF($U370&lt;1,LOOKUP($A$3,Models!$D$7:$D$9,Models!$F$60:$F$62),IF(AND($U370&gt;=1,$U370&lt;=4),LOOKUP($A$3,Models!$D$7:$D$9,Models!$G$60:$G$62),IF(AND($U370&gt;=5,$U370&lt;=7),LOOKUP($A$3,Models!$D$7:$D$9,Models!$H$60:$H$62), IF($U370 &gt; 7,LOOKUP($A$3,Models!$D$7:$D$9,Models!$I$60:$I$62), 0)))), 0)</f>
        <v>0</v>
      </c>
    </row>
    <row r="371" spans="16:34">
      <c r="P371" s="6" t="e">
        <f ca="1">IF(LOOKUP(Beds!A404, Models!$A$4:$A$105, Models!$B$4:$B$105) = "QUEBEC 2", " ", IF(LOOKUP(Beds!A404, Models!$A$4:$A$105, Models!$B$4:$B$105) = "QUEBEC", " ", IF(Beds!B404 = 0, 0, YEAR(NOW())-IF(VALUE(LEFT(Beds!B404,2))&gt;80,CONCATENATE(19,LEFT(Beds!B404,2)),CONCATENATE(20,LEFT(Beds!B404,2))))))</f>
        <v>#N/A</v>
      </c>
      <c r="S371" s="7" t="str">
        <f>LEFT(Beds!A402,4)</f>
        <v/>
      </c>
      <c r="T371" t="str">
        <f>IF(S371 = "", " ", LOOKUP(S371,Models!$A$4:$A$99,Models!$B$4:$B$99))</f>
        <v xml:space="preserve"> </v>
      </c>
      <c r="U371" t="str">
        <f>Beds!C402</f>
        <v/>
      </c>
      <c r="W371">
        <f t="shared" si="5"/>
        <v>0</v>
      </c>
      <c r="X371" s="14">
        <f>IF($T371=Models!$E$6,IF($U371&lt;1,LOOKUP($A$3,Models!$D$7:$D$9,Models!$F$7:$F$9),IF(AND($U371&gt;=1,$U371&lt;=3),LOOKUP($A$3,Models!$D$7:$D$9,Models!$G$7:$G$9),IF(AND($U371&gt;=4,$U371&lt;=6),LOOKUP($A$3,Models!$D$7:$D$9,Models!$H$7:$H$9), IF(AND($U371&gt;=7,$U371&lt;=10),LOOKUP($A$3,Models!$D$7:$D$9,Models!$I$7:$I$9), IF($U371 &gt; 10,LOOKUP($A$3,Models!$D$7:$D$9,Models!$J$7:$J$9), 0))))), 0)</f>
        <v>0</v>
      </c>
      <c r="Y371" s="14">
        <f>IF($T371=Models!$E$11,IF($U371&lt;1,LOOKUP($A$3,Models!$D$7:$D$9,Models!$F$12:$F$14),IF(AND($U371&gt;=1,$U371&lt;=3),LOOKUP($A$3,Models!$D$7:$D$9,Models!$G$12:$G$14),IF(AND($U371&gt;=4,$U371&lt;=6),LOOKUP($A$3,Models!$D$7:$D$9,Models!$H$12:$H$14), IF(AND($U371&gt;=7,$U371&lt;=10),LOOKUP($A$3,Models!$D$7:$D$9,Models!$I$12:$I$14), IF($U371 &gt; 10,LOOKUP($A$3,Models!$D$7:$D$9,Models!$J$12:$J$14), 0))))), 0)</f>
        <v>0</v>
      </c>
      <c r="Z371" s="14">
        <f>IF($T371=Models!$E$16,IF($U371&lt;1,LOOKUP($A$3,Models!$D$7:$D$9,Models!$F$17:$F$19),IF(AND($U371&gt;=1,$U371&lt;=3),LOOKUP($A$3,Models!$D$7:$D$9,Models!$G$17:$G$19),IF(AND($U371&gt;=4,$U371&lt;=6),LOOKUP($A$3,Models!$D$7:$D$9,Models!$H$17:$H$19), IF(AND($U371&gt;=7,$U371&lt;=10),LOOKUP($A$3,Models!$D$7:$D$9,Models!$I$17:$I$19), IF($U371 &gt; 10,LOOKUP($A$3,Models!$D$7:$D$9,Models!$J$17:$J$19), 0))))), 0)</f>
        <v>0</v>
      </c>
      <c r="AA371" s="14">
        <f>IF($T371=Models!$E$21,IF($U371&lt;1,LOOKUP($A$3,Models!$D$7:$D$9,Models!$F$22:$F$24),IF(AND($U371&gt;=1,$U371&lt;=3),LOOKUP($A$3,Models!$D$7:$D$9,Models!$G$22:$G$24),IF(AND($U371&gt;=4,$U371&lt;=6),LOOKUP($A$3,Models!$D$7:$D$9,Models!$H$22:$H$24), IF(AND($U371&gt;=7,$U371&lt;=10),LOOKUP($A$3,Models!$D$7:$D$9,Models!$I$22:$I$24), IF($U371 &gt; 10,LOOKUP($A$3,Models!$D$7:$D$9,Models!$J$22:$J$24), 0))))), 0)</f>
        <v>0</v>
      </c>
      <c r="AB371" s="14">
        <f>IF($T371=Models!$E$26,IF($U371&lt;1,LOOKUP($A$3,Models!$D$7:$D$9,Models!$F$27:$F$29),IF(AND($U371&gt;=1,$U371&lt;=3),LOOKUP($A$3,Models!$D$7:$D$9,Models!$G$27:$G$29),IF(AND($U371&gt;=4,$U371&lt;=6),LOOKUP($A$3,Models!$D$7:$D$9,Models!$H$27:$H$29), IF(AND($U371&gt;=7,$U371&lt;=10),LOOKUP($A$3,Models!$D$7:$D$9,Models!$I$27:$I$29), IF($U371 &gt; 10,LOOKUP($A$3,Models!$D$7:$D$9,Models!$J$27:$J$29), 0))))), 0)</f>
        <v>0</v>
      </c>
      <c r="AC371" s="14">
        <f>IF($T371=Models!$E$31,IF($U371&lt;1,LOOKUP($A$3,Models!$D$7:$D$9,Models!$F$32:$F$34),IF(AND($U371&gt;=1,$U371&lt;=3),LOOKUP($A$3,Models!$D$7:$D$9,Models!$G$32:$G$34),IF(AND($U371&gt;=4,$U371&lt;=6),LOOKUP($A$3,Models!$D$7:$D$9,Models!$H$32:$H$34), IF(AND($U371&gt;=7,$U371&lt;=10),LOOKUP($A$3,Models!$D$7:$D$9,Models!$I$32:$I$34), IF($U371 &gt; 10,LOOKUP($A$3,Models!$D$7:$D$9,Models!$J$32:$J$34), 0))))), 0)</f>
        <v>0</v>
      </c>
      <c r="AD371" s="14">
        <f>IF($T371=Models!$E$39,IF($U371&lt;1,LOOKUP($A$3,Models!$D$7:$D$9,Models!$F$40:$F$42),IF(AND($U371&gt;=1,$U371&lt;=4),LOOKUP($A$3,Models!$D$7:$D$9,Models!$G$40:$G$42),IF(AND($U371&gt;=5,$U371&lt;=7),LOOKUP($A$3,Models!$D$7:$D$9,Models!$H$40:$H$42), IF($U371 &gt; 7,LOOKUP($A$3,Models!$D$7:$D$9,Models!$I$40:$I$42), 0)))), 0)</f>
        <v>0</v>
      </c>
      <c r="AE371" s="14">
        <f>IF($T371=Models!$E$44,IF($U371&lt;1,LOOKUP($A$3,Models!$D$7:$D$9,Models!$F$45:$F$47),IF(AND($U371&gt;=1,$U371&lt;=4),LOOKUP($A$3,Models!$D$7:$D$9,Models!$G$45:$G$47),IF(AND($U371&gt;=5,$U371&lt;=7),LOOKUP($A$3,Models!$D$7:$D$9,Models!$H$45:$H$47), IF($U371 &gt; 7,LOOKUP($A$3,Models!$D$7:$D$9,Models!$I$45:$I$47), 0)))), 0)</f>
        <v>0</v>
      </c>
      <c r="AF371" s="14">
        <f>IF($T371=Models!$E$49,IF($U371&lt;1,LOOKUP($A$3,Models!$D$7:$D$9,Models!$F$50:$F$52),IF(AND($U371&gt;=1,$U371&lt;=4),LOOKUP($A$3,Models!$D$7:$D$9,Models!$G$50:$G$52),IF(AND($U371&gt;=5,$U371&lt;=7),LOOKUP($A$3,Models!$D$7:$D$9,Models!$H$50:$H$52), IF($U371 &gt; 7,LOOKUP($A$3,Models!$D$7:$D$9,Models!$I$50:$I$52), 0)))), 0)</f>
        <v>0</v>
      </c>
      <c r="AG371" s="14">
        <f>IF($T371=Models!$E$54,IF($U371&lt;1,LOOKUP($A$3,Models!$D$7:$D$9,Models!$F$55:$F$57),IF(AND($U371&gt;=1,$U371&lt;=4),LOOKUP($A$3,Models!$D$7:$D$9,Models!$G$55:$G$57),IF(AND($U371&gt;=5,$U371&lt;=7),LOOKUP($A$3,Models!$D$7:$D$9,Models!$H$55:$H$57), IF($U371 &gt; 7,LOOKUP($A$3,Models!$D$7:$D$9,Models!$I$55:$I$57), 0)))), 0)</f>
        <v>0</v>
      </c>
      <c r="AH371" s="14">
        <f>IF($T371=Models!$E$59,IF($U371&lt;1,LOOKUP($A$3,Models!$D$7:$D$9,Models!$F$60:$F$62),IF(AND($U371&gt;=1,$U371&lt;=4),LOOKUP($A$3,Models!$D$7:$D$9,Models!$G$60:$G$62),IF(AND($U371&gt;=5,$U371&lt;=7),LOOKUP($A$3,Models!$D$7:$D$9,Models!$H$60:$H$62), IF($U371 &gt; 7,LOOKUP($A$3,Models!$D$7:$D$9,Models!$I$60:$I$62), 0)))), 0)</f>
        <v>0</v>
      </c>
    </row>
    <row r="372" spans="16:34">
      <c r="P372" s="6" t="e">
        <f ca="1">IF(LOOKUP(Beds!A405, Models!$A$4:$A$105, Models!$B$4:$B$105) = "QUEBEC 2", " ", IF(LOOKUP(Beds!A405, Models!$A$4:$A$105, Models!$B$4:$B$105) = "QUEBEC", " ", IF(Beds!B405 = 0, 0, YEAR(NOW())-IF(VALUE(LEFT(Beds!B405,2))&gt;80,CONCATENATE(19,LEFT(Beds!B405,2)),CONCATENATE(20,LEFT(Beds!B405,2))))))</f>
        <v>#N/A</v>
      </c>
      <c r="S372" s="7" t="str">
        <f>LEFT(Beds!A403,4)</f>
        <v/>
      </c>
      <c r="T372" t="str">
        <f>IF(S372 = "", " ", LOOKUP(S372,Models!$A$4:$A$99,Models!$B$4:$B$99))</f>
        <v xml:space="preserve"> </v>
      </c>
      <c r="U372" t="str">
        <f>Beds!C403</f>
        <v/>
      </c>
      <c r="W372">
        <f t="shared" si="5"/>
        <v>0</v>
      </c>
      <c r="X372" s="14">
        <f>IF($T372=Models!$E$6,IF($U372&lt;1,LOOKUP($A$3,Models!$D$7:$D$9,Models!$F$7:$F$9),IF(AND($U372&gt;=1,$U372&lt;=3),LOOKUP($A$3,Models!$D$7:$D$9,Models!$G$7:$G$9),IF(AND($U372&gt;=4,$U372&lt;=6),LOOKUP($A$3,Models!$D$7:$D$9,Models!$H$7:$H$9), IF(AND($U372&gt;=7,$U372&lt;=10),LOOKUP($A$3,Models!$D$7:$D$9,Models!$I$7:$I$9), IF($U372 &gt; 10,LOOKUP($A$3,Models!$D$7:$D$9,Models!$J$7:$J$9), 0))))), 0)</f>
        <v>0</v>
      </c>
      <c r="Y372" s="14">
        <f>IF($T372=Models!$E$11,IF($U372&lt;1,LOOKUP($A$3,Models!$D$7:$D$9,Models!$F$12:$F$14),IF(AND($U372&gt;=1,$U372&lt;=3),LOOKUP($A$3,Models!$D$7:$D$9,Models!$G$12:$G$14),IF(AND($U372&gt;=4,$U372&lt;=6),LOOKUP($A$3,Models!$D$7:$D$9,Models!$H$12:$H$14), IF(AND($U372&gt;=7,$U372&lt;=10),LOOKUP($A$3,Models!$D$7:$D$9,Models!$I$12:$I$14), IF($U372 &gt; 10,LOOKUP($A$3,Models!$D$7:$D$9,Models!$J$12:$J$14), 0))))), 0)</f>
        <v>0</v>
      </c>
      <c r="Z372" s="14">
        <f>IF($T372=Models!$E$16,IF($U372&lt;1,LOOKUP($A$3,Models!$D$7:$D$9,Models!$F$17:$F$19),IF(AND($U372&gt;=1,$U372&lt;=3),LOOKUP($A$3,Models!$D$7:$D$9,Models!$G$17:$G$19),IF(AND($U372&gt;=4,$U372&lt;=6),LOOKUP($A$3,Models!$D$7:$D$9,Models!$H$17:$H$19), IF(AND($U372&gt;=7,$U372&lt;=10),LOOKUP($A$3,Models!$D$7:$D$9,Models!$I$17:$I$19), IF($U372 &gt; 10,LOOKUP($A$3,Models!$D$7:$D$9,Models!$J$17:$J$19), 0))))), 0)</f>
        <v>0</v>
      </c>
      <c r="AA372" s="14">
        <f>IF($T372=Models!$E$21,IF($U372&lt;1,LOOKUP($A$3,Models!$D$7:$D$9,Models!$F$22:$F$24),IF(AND($U372&gt;=1,$U372&lt;=3),LOOKUP($A$3,Models!$D$7:$D$9,Models!$G$22:$G$24),IF(AND($U372&gt;=4,$U372&lt;=6),LOOKUP($A$3,Models!$D$7:$D$9,Models!$H$22:$H$24), IF(AND($U372&gt;=7,$U372&lt;=10),LOOKUP($A$3,Models!$D$7:$D$9,Models!$I$22:$I$24), IF($U372 &gt; 10,LOOKUP($A$3,Models!$D$7:$D$9,Models!$J$22:$J$24), 0))))), 0)</f>
        <v>0</v>
      </c>
      <c r="AB372" s="14">
        <f>IF($T372=Models!$E$26,IF($U372&lt;1,LOOKUP($A$3,Models!$D$7:$D$9,Models!$F$27:$F$29),IF(AND($U372&gt;=1,$U372&lt;=3),LOOKUP($A$3,Models!$D$7:$D$9,Models!$G$27:$G$29),IF(AND($U372&gt;=4,$U372&lt;=6),LOOKUP($A$3,Models!$D$7:$D$9,Models!$H$27:$H$29), IF(AND($U372&gt;=7,$U372&lt;=10),LOOKUP($A$3,Models!$D$7:$D$9,Models!$I$27:$I$29), IF($U372 &gt; 10,LOOKUP($A$3,Models!$D$7:$D$9,Models!$J$27:$J$29), 0))))), 0)</f>
        <v>0</v>
      </c>
      <c r="AC372" s="14">
        <f>IF($T372=Models!$E$31,IF($U372&lt;1,LOOKUP($A$3,Models!$D$7:$D$9,Models!$F$32:$F$34),IF(AND($U372&gt;=1,$U372&lt;=3),LOOKUP($A$3,Models!$D$7:$D$9,Models!$G$32:$G$34),IF(AND($U372&gt;=4,$U372&lt;=6),LOOKUP($A$3,Models!$D$7:$D$9,Models!$H$32:$H$34), IF(AND($U372&gt;=7,$U372&lt;=10),LOOKUP($A$3,Models!$D$7:$D$9,Models!$I$32:$I$34), IF($U372 &gt; 10,LOOKUP($A$3,Models!$D$7:$D$9,Models!$J$32:$J$34), 0))))), 0)</f>
        <v>0</v>
      </c>
      <c r="AD372" s="14">
        <f>IF($T372=Models!$E$39,IF($U372&lt;1,LOOKUP($A$3,Models!$D$7:$D$9,Models!$F$40:$F$42),IF(AND($U372&gt;=1,$U372&lt;=4),LOOKUP($A$3,Models!$D$7:$D$9,Models!$G$40:$G$42),IF(AND($U372&gt;=5,$U372&lt;=7),LOOKUP($A$3,Models!$D$7:$D$9,Models!$H$40:$H$42), IF($U372 &gt; 7,LOOKUP($A$3,Models!$D$7:$D$9,Models!$I$40:$I$42), 0)))), 0)</f>
        <v>0</v>
      </c>
      <c r="AE372" s="14">
        <f>IF($T372=Models!$E$44,IF($U372&lt;1,LOOKUP($A$3,Models!$D$7:$D$9,Models!$F$45:$F$47),IF(AND($U372&gt;=1,$U372&lt;=4),LOOKUP($A$3,Models!$D$7:$D$9,Models!$G$45:$G$47),IF(AND($U372&gt;=5,$U372&lt;=7),LOOKUP($A$3,Models!$D$7:$D$9,Models!$H$45:$H$47), IF($U372 &gt; 7,LOOKUP($A$3,Models!$D$7:$D$9,Models!$I$45:$I$47), 0)))), 0)</f>
        <v>0</v>
      </c>
      <c r="AF372" s="14">
        <f>IF($T372=Models!$E$49,IF($U372&lt;1,LOOKUP($A$3,Models!$D$7:$D$9,Models!$F$50:$F$52),IF(AND($U372&gt;=1,$U372&lt;=4),LOOKUP($A$3,Models!$D$7:$D$9,Models!$G$50:$G$52),IF(AND($U372&gt;=5,$U372&lt;=7),LOOKUP($A$3,Models!$D$7:$D$9,Models!$H$50:$H$52), IF($U372 &gt; 7,LOOKUP($A$3,Models!$D$7:$D$9,Models!$I$50:$I$52), 0)))), 0)</f>
        <v>0</v>
      </c>
      <c r="AG372" s="14">
        <f>IF($T372=Models!$E$54,IF($U372&lt;1,LOOKUP($A$3,Models!$D$7:$D$9,Models!$F$55:$F$57),IF(AND($U372&gt;=1,$U372&lt;=4),LOOKUP($A$3,Models!$D$7:$D$9,Models!$G$55:$G$57),IF(AND($U372&gt;=5,$U372&lt;=7),LOOKUP($A$3,Models!$D$7:$D$9,Models!$H$55:$H$57), IF($U372 &gt; 7,LOOKUP($A$3,Models!$D$7:$D$9,Models!$I$55:$I$57), 0)))), 0)</f>
        <v>0</v>
      </c>
      <c r="AH372" s="14">
        <f>IF($T372=Models!$E$59,IF($U372&lt;1,LOOKUP($A$3,Models!$D$7:$D$9,Models!$F$60:$F$62),IF(AND($U372&gt;=1,$U372&lt;=4),LOOKUP($A$3,Models!$D$7:$D$9,Models!$G$60:$G$62),IF(AND($U372&gt;=5,$U372&lt;=7),LOOKUP($A$3,Models!$D$7:$D$9,Models!$H$60:$H$62), IF($U372 &gt; 7,LOOKUP($A$3,Models!$D$7:$D$9,Models!$I$60:$I$62), 0)))), 0)</f>
        <v>0</v>
      </c>
    </row>
    <row r="373" spans="16:34">
      <c r="P373" s="6" t="e">
        <f ca="1">IF(LOOKUP(Beds!A406, Models!$A$4:$A$105, Models!$B$4:$B$105) = "QUEBEC 2", " ", IF(LOOKUP(Beds!A406, Models!$A$4:$A$105, Models!$B$4:$B$105) = "QUEBEC", " ", IF(Beds!B406 = 0, 0, YEAR(NOW())-IF(VALUE(LEFT(Beds!B406,2))&gt;80,CONCATENATE(19,LEFT(Beds!B406,2)),CONCATENATE(20,LEFT(Beds!B406,2))))))</f>
        <v>#N/A</v>
      </c>
      <c r="S373" s="7" t="str">
        <f>LEFT(Beds!A404,4)</f>
        <v/>
      </c>
      <c r="T373" t="str">
        <f>IF(S373 = "", " ", LOOKUP(S373,Models!$A$4:$A$99,Models!$B$4:$B$99))</f>
        <v xml:space="preserve"> </v>
      </c>
      <c r="U373" t="str">
        <f>Beds!C404</f>
        <v/>
      </c>
      <c r="W373">
        <f t="shared" si="5"/>
        <v>0</v>
      </c>
      <c r="X373" s="14">
        <f>IF($T373=Models!$E$6,IF($U373&lt;1,LOOKUP($A$3,Models!$D$7:$D$9,Models!$F$7:$F$9),IF(AND($U373&gt;=1,$U373&lt;=3),LOOKUP($A$3,Models!$D$7:$D$9,Models!$G$7:$G$9),IF(AND($U373&gt;=4,$U373&lt;=6),LOOKUP($A$3,Models!$D$7:$D$9,Models!$H$7:$H$9), IF(AND($U373&gt;=7,$U373&lt;=10),LOOKUP($A$3,Models!$D$7:$D$9,Models!$I$7:$I$9), IF($U373 &gt; 10,LOOKUP($A$3,Models!$D$7:$D$9,Models!$J$7:$J$9), 0))))), 0)</f>
        <v>0</v>
      </c>
      <c r="Y373" s="14">
        <f>IF($T373=Models!$E$11,IF($U373&lt;1,LOOKUP($A$3,Models!$D$7:$D$9,Models!$F$12:$F$14),IF(AND($U373&gt;=1,$U373&lt;=3),LOOKUP($A$3,Models!$D$7:$D$9,Models!$G$12:$G$14),IF(AND($U373&gt;=4,$U373&lt;=6),LOOKUP($A$3,Models!$D$7:$D$9,Models!$H$12:$H$14), IF(AND($U373&gt;=7,$U373&lt;=10),LOOKUP($A$3,Models!$D$7:$D$9,Models!$I$12:$I$14), IF($U373 &gt; 10,LOOKUP($A$3,Models!$D$7:$D$9,Models!$J$12:$J$14), 0))))), 0)</f>
        <v>0</v>
      </c>
      <c r="Z373" s="14">
        <f>IF($T373=Models!$E$16,IF($U373&lt;1,LOOKUP($A$3,Models!$D$7:$D$9,Models!$F$17:$F$19),IF(AND($U373&gt;=1,$U373&lt;=3),LOOKUP($A$3,Models!$D$7:$D$9,Models!$G$17:$G$19),IF(AND($U373&gt;=4,$U373&lt;=6),LOOKUP($A$3,Models!$D$7:$D$9,Models!$H$17:$H$19), IF(AND($U373&gt;=7,$U373&lt;=10),LOOKUP($A$3,Models!$D$7:$D$9,Models!$I$17:$I$19), IF($U373 &gt; 10,LOOKUP($A$3,Models!$D$7:$D$9,Models!$J$17:$J$19), 0))))), 0)</f>
        <v>0</v>
      </c>
      <c r="AA373" s="14">
        <f>IF($T373=Models!$E$21,IF($U373&lt;1,LOOKUP($A$3,Models!$D$7:$D$9,Models!$F$22:$F$24),IF(AND($U373&gt;=1,$U373&lt;=3),LOOKUP($A$3,Models!$D$7:$D$9,Models!$G$22:$G$24),IF(AND($U373&gt;=4,$U373&lt;=6),LOOKUP($A$3,Models!$D$7:$D$9,Models!$H$22:$H$24), IF(AND($U373&gt;=7,$U373&lt;=10),LOOKUP($A$3,Models!$D$7:$D$9,Models!$I$22:$I$24), IF($U373 &gt; 10,LOOKUP($A$3,Models!$D$7:$D$9,Models!$J$22:$J$24), 0))))), 0)</f>
        <v>0</v>
      </c>
      <c r="AB373" s="14">
        <f>IF($T373=Models!$E$26,IF($U373&lt;1,LOOKUP($A$3,Models!$D$7:$D$9,Models!$F$27:$F$29),IF(AND($U373&gt;=1,$U373&lt;=3),LOOKUP($A$3,Models!$D$7:$D$9,Models!$G$27:$G$29),IF(AND($U373&gt;=4,$U373&lt;=6),LOOKUP($A$3,Models!$D$7:$D$9,Models!$H$27:$H$29), IF(AND($U373&gt;=7,$U373&lt;=10),LOOKUP($A$3,Models!$D$7:$D$9,Models!$I$27:$I$29), IF($U373 &gt; 10,LOOKUP($A$3,Models!$D$7:$D$9,Models!$J$27:$J$29), 0))))), 0)</f>
        <v>0</v>
      </c>
      <c r="AC373" s="14">
        <f>IF($T373=Models!$E$31,IF($U373&lt;1,LOOKUP($A$3,Models!$D$7:$D$9,Models!$F$32:$F$34),IF(AND($U373&gt;=1,$U373&lt;=3),LOOKUP($A$3,Models!$D$7:$D$9,Models!$G$32:$G$34),IF(AND($U373&gt;=4,$U373&lt;=6),LOOKUP($A$3,Models!$D$7:$D$9,Models!$H$32:$H$34), IF(AND($U373&gt;=7,$U373&lt;=10),LOOKUP($A$3,Models!$D$7:$D$9,Models!$I$32:$I$34), IF($U373 &gt; 10,LOOKUP($A$3,Models!$D$7:$D$9,Models!$J$32:$J$34), 0))))), 0)</f>
        <v>0</v>
      </c>
      <c r="AD373" s="14">
        <f>IF($T373=Models!$E$39,IF($U373&lt;1,LOOKUP($A$3,Models!$D$7:$D$9,Models!$F$40:$F$42),IF(AND($U373&gt;=1,$U373&lt;=4),LOOKUP($A$3,Models!$D$7:$D$9,Models!$G$40:$G$42),IF(AND($U373&gt;=5,$U373&lt;=7),LOOKUP($A$3,Models!$D$7:$D$9,Models!$H$40:$H$42), IF($U373 &gt; 7,LOOKUP($A$3,Models!$D$7:$D$9,Models!$I$40:$I$42), 0)))), 0)</f>
        <v>0</v>
      </c>
      <c r="AE373" s="14">
        <f>IF($T373=Models!$E$44,IF($U373&lt;1,LOOKUP($A$3,Models!$D$7:$D$9,Models!$F$45:$F$47),IF(AND($U373&gt;=1,$U373&lt;=4),LOOKUP($A$3,Models!$D$7:$D$9,Models!$G$45:$G$47),IF(AND($U373&gt;=5,$U373&lt;=7),LOOKUP($A$3,Models!$D$7:$D$9,Models!$H$45:$H$47), IF($U373 &gt; 7,LOOKUP($A$3,Models!$D$7:$D$9,Models!$I$45:$I$47), 0)))), 0)</f>
        <v>0</v>
      </c>
      <c r="AF373" s="14">
        <f>IF($T373=Models!$E$49,IF($U373&lt;1,LOOKUP($A$3,Models!$D$7:$D$9,Models!$F$50:$F$52),IF(AND($U373&gt;=1,$U373&lt;=4),LOOKUP($A$3,Models!$D$7:$D$9,Models!$G$50:$G$52),IF(AND($U373&gt;=5,$U373&lt;=7),LOOKUP($A$3,Models!$D$7:$D$9,Models!$H$50:$H$52), IF($U373 &gt; 7,LOOKUP($A$3,Models!$D$7:$D$9,Models!$I$50:$I$52), 0)))), 0)</f>
        <v>0</v>
      </c>
      <c r="AG373" s="14">
        <f>IF($T373=Models!$E$54,IF($U373&lt;1,LOOKUP($A$3,Models!$D$7:$D$9,Models!$F$55:$F$57),IF(AND($U373&gt;=1,$U373&lt;=4),LOOKUP($A$3,Models!$D$7:$D$9,Models!$G$55:$G$57),IF(AND($U373&gt;=5,$U373&lt;=7),LOOKUP($A$3,Models!$D$7:$D$9,Models!$H$55:$H$57), IF($U373 &gt; 7,LOOKUP($A$3,Models!$D$7:$D$9,Models!$I$55:$I$57), 0)))), 0)</f>
        <v>0</v>
      </c>
      <c r="AH373" s="14">
        <f>IF($T373=Models!$E$59,IF($U373&lt;1,LOOKUP($A$3,Models!$D$7:$D$9,Models!$F$60:$F$62),IF(AND($U373&gt;=1,$U373&lt;=4),LOOKUP($A$3,Models!$D$7:$D$9,Models!$G$60:$G$62),IF(AND($U373&gt;=5,$U373&lt;=7),LOOKUP($A$3,Models!$D$7:$D$9,Models!$H$60:$H$62), IF($U373 &gt; 7,LOOKUP($A$3,Models!$D$7:$D$9,Models!$I$60:$I$62), 0)))), 0)</f>
        <v>0</v>
      </c>
    </row>
    <row r="374" spans="16:34">
      <c r="P374" s="6" t="e">
        <f ca="1">IF(LOOKUP(Beds!A407, Models!$A$4:$A$105, Models!$B$4:$B$105) = "QUEBEC 2", " ", IF(LOOKUP(Beds!A407, Models!$A$4:$A$105, Models!$B$4:$B$105) = "QUEBEC", " ", IF(Beds!B407 = 0, 0, YEAR(NOW())-IF(VALUE(LEFT(Beds!B407,2))&gt;80,CONCATENATE(19,LEFT(Beds!B407,2)),CONCATENATE(20,LEFT(Beds!B407,2))))))</f>
        <v>#N/A</v>
      </c>
      <c r="S374" s="7" t="str">
        <f>LEFT(Beds!A405,4)</f>
        <v/>
      </c>
      <c r="T374" t="str">
        <f>IF(S374 = "", " ", LOOKUP(S374,Models!$A$4:$A$99,Models!$B$4:$B$99))</f>
        <v xml:space="preserve"> </v>
      </c>
      <c r="U374" t="str">
        <f>Beds!C405</f>
        <v/>
      </c>
      <c r="W374">
        <f t="shared" si="5"/>
        <v>0</v>
      </c>
      <c r="X374" s="14">
        <f>IF($T374=Models!$E$6,IF($U374&lt;1,LOOKUP($A$3,Models!$D$7:$D$9,Models!$F$7:$F$9),IF(AND($U374&gt;=1,$U374&lt;=3),LOOKUP($A$3,Models!$D$7:$D$9,Models!$G$7:$G$9),IF(AND($U374&gt;=4,$U374&lt;=6),LOOKUP($A$3,Models!$D$7:$D$9,Models!$H$7:$H$9), IF(AND($U374&gt;=7,$U374&lt;=10),LOOKUP($A$3,Models!$D$7:$D$9,Models!$I$7:$I$9), IF($U374 &gt; 10,LOOKUP($A$3,Models!$D$7:$D$9,Models!$J$7:$J$9), 0))))), 0)</f>
        <v>0</v>
      </c>
      <c r="Y374" s="14">
        <f>IF($T374=Models!$E$11,IF($U374&lt;1,LOOKUP($A$3,Models!$D$7:$D$9,Models!$F$12:$F$14),IF(AND($U374&gt;=1,$U374&lt;=3),LOOKUP($A$3,Models!$D$7:$D$9,Models!$G$12:$G$14),IF(AND($U374&gt;=4,$U374&lt;=6),LOOKUP($A$3,Models!$D$7:$D$9,Models!$H$12:$H$14), IF(AND($U374&gt;=7,$U374&lt;=10),LOOKUP($A$3,Models!$D$7:$D$9,Models!$I$12:$I$14), IF($U374 &gt; 10,LOOKUP($A$3,Models!$D$7:$D$9,Models!$J$12:$J$14), 0))))), 0)</f>
        <v>0</v>
      </c>
      <c r="Z374" s="14">
        <f>IF($T374=Models!$E$16,IF($U374&lt;1,LOOKUP($A$3,Models!$D$7:$D$9,Models!$F$17:$F$19),IF(AND($U374&gt;=1,$U374&lt;=3),LOOKUP($A$3,Models!$D$7:$D$9,Models!$G$17:$G$19),IF(AND($U374&gt;=4,$U374&lt;=6),LOOKUP($A$3,Models!$D$7:$D$9,Models!$H$17:$H$19), IF(AND($U374&gt;=7,$U374&lt;=10),LOOKUP($A$3,Models!$D$7:$D$9,Models!$I$17:$I$19), IF($U374 &gt; 10,LOOKUP($A$3,Models!$D$7:$D$9,Models!$J$17:$J$19), 0))))), 0)</f>
        <v>0</v>
      </c>
      <c r="AA374" s="14">
        <f>IF($T374=Models!$E$21,IF($U374&lt;1,LOOKUP($A$3,Models!$D$7:$D$9,Models!$F$22:$F$24),IF(AND($U374&gt;=1,$U374&lt;=3),LOOKUP($A$3,Models!$D$7:$D$9,Models!$G$22:$G$24),IF(AND($U374&gt;=4,$U374&lt;=6),LOOKUP($A$3,Models!$D$7:$D$9,Models!$H$22:$H$24), IF(AND($U374&gt;=7,$U374&lt;=10),LOOKUP($A$3,Models!$D$7:$D$9,Models!$I$22:$I$24), IF($U374 &gt; 10,LOOKUP($A$3,Models!$D$7:$D$9,Models!$J$22:$J$24), 0))))), 0)</f>
        <v>0</v>
      </c>
      <c r="AB374" s="14">
        <f>IF($T374=Models!$E$26,IF($U374&lt;1,LOOKUP($A$3,Models!$D$7:$D$9,Models!$F$27:$F$29),IF(AND($U374&gt;=1,$U374&lt;=3),LOOKUP($A$3,Models!$D$7:$D$9,Models!$G$27:$G$29),IF(AND($U374&gt;=4,$U374&lt;=6),LOOKUP($A$3,Models!$D$7:$D$9,Models!$H$27:$H$29), IF(AND($U374&gt;=7,$U374&lt;=10),LOOKUP($A$3,Models!$D$7:$D$9,Models!$I$27:$I$29), IF($U374 &gt; 10,LOOKUP($A$3,Models!$D$7:$D$9,Models!$J$27:$J$29), 0))))), 0)</f>
        <v>0</v>
      </c>
      <c r="AC374" s="14">
        <f>IF($T374=Models!$E$31,IF($U374&lt;1,LOOKUP($A$3,Models!$D$7:$D$9,Models!$F$32:$F$34),IF(AND($U374&gt;=1,$U374&lt;=3),LOOKUP($A$3,Models!$D$7:$D$9,Models!$G$32:$G$34),IF(AND($U374&gt;=4,$U374&lt;=6),LOOKUP($A$3,Models!$D$7:$D$9,Models!$H$32:$H$34), IF(AND($U374&gt;=7,$U374&lt;=10),LOOKUP($A$3,Models!$D$7:$D$9,Models!$I$32:$I$34), IF($U374 &gt; 10,LOOKUP($A$3,Models!$D$7:$D$9,Models!$J$32:$J$34), 0))))), 0)</f>
        <v>0</v>
      </c>
      <c r="AD374" s="14">
        <f>IF($T374=Models!$E$39,IF($U374&lt;1,LOOKUP($A$3,Models!$D$7:$D$9,Models!$F$40:$F$42),IF(AND($U374&gt;=1,$U374&lt;=4),LOOKUP($A$3,Models!$D$7:$D$9,Models!$G$40:$G$42),IF(AND($U374&gt;=5,$U374&lt;=7),LOOKUP($A$3,Models!$D$7:$D$9,Models!$H$40:$H$42), IF($U374 &gt; 7,LOOKUP($A$3,Models!$D$7:$D$9,Models!$I$40:$I$42), 0)))), 0)</f>
        <v>0</v>
      </c>
      <c r="AE374" s="14">
        <f>IF($T374=Models!$E$44,IF($U374&lt;1,LOOKUP($A$3,Models!$D$7:$D$9,Models!$F$45:$F$47),IF(AND($U374&gt;=1,$U374&lt;=4),LOOKUP($A$3,Models!$D$7:$D$9,Models!$G$45:$G$47),IF(AND($U374&gt;=5,$U374&lt;=7),LOOKUP($A$3,Models!$D$7:$D$9,Models!$H$45:$H$47), IF($U374 &gt; 7,LOOKUP($A$3,Models!$D$7:$D$9,Models!$I$45:$I$47), 0)))), 0)</f>
        <v>0</v>
      </c>
      <c r="AF374" s="14">
        <f>IF($T374=Models!$E$49,IF($U374&lt;1,LOOKUP($A$3,Models!$D$7:$D$9,Models!$F$50:$F$52),IF(AND($U374&gt;=1,$U374&lt;=4),LOOKUP($A$3,Models!$D$7:$D$9,Models!$G$50:$G$52),IF(AND($U374&gt;=5,$U374&lt;=7),LOOKUP($A$3,Models!$D$7:$D$9,Models!$H$50:$H$52), IF($U374 &gt; 7,LOOKUP($A$3,Models!$D$7:$D$9,Models!$I$50:$I$52), 0)))), 0)</f>
        <v>0</v>
      </c>
      <c r="AG374" s="14">
        <f>IF($T374=Models!$E$54,IF($U374&lt;1,LOOKUP($A$3,Models!$D$7:$D$9,Models!$F$55:$F$57),IF(AND($U374&gt;=1,$U374&lt;=4),LOOKUP($A$3,Models!$D$7:$D$9,Models!$G$55:$G$57),IF(AND($U374&gt;=5,$U374&lt;=7),LOOKUP($A$3,Models!$D$7:$D$9,Models!$H$55:$H$57), IF($U374 &gt; 7,LOOKUP($A$3,Models!$D$7:$D$9,Models!$I$55:$I$57), 0)))), 0)</f>
        <v>0</v>
      </c>
      <c r="AH374" s="14">
        <f>IF($T374=Models!$E$59,IF($U374&lt;1,LOOKUP($A$3,Models!$D$7:$D$9,Models!$F$60:$F$62),IF(AND($U374&gt;=1,$U374&lt;=4),LOOKUP($A$3,Models!$D$7:$D$9,Models!$G$60:$G$62),IF(AND($U374&gt;=5,$U374&lt;=7),LOOKUP($A$3,Models!$D$7:$D$9,Models!$H$60:$H$62), IF($U374 &gt; 7,LOOKUP($A$3,Models!$D$7:$D$9,Models!$I$60:$I$62), 0)))), 0)</f>
        <v>0</v>
      </c>
    </row>
    <row r="375" spans="16:34">
      <c r="P375" s="6" t="e">
        <f ca="1">IF(LOOKUP(Beds!A408, Models!$A$4:$A$105, Models!$B$4:$B$105) = "QUEBEC 2", " ", IF(LOOKUP(Beds!A408, Models!$A$4:$A$105, Models!$B$4:$B$105) = "QUEBEC", " ", IF(Beds!B408 = 0, 0, YEAR(NOW())-IF(VALUE(LEFT(Beds!B408,2))&gt;80,CONCATENATE(19,LEFT(Beds!B408,2)),CONCATENATE(20,LEFT(Beds!B408,2))))))</f>
        <v>#N/A</v>
      </c>
      <c r="S375" s="7" t="str">
        <f>LEFT(Beds!A406,4)</f>
        <v/>
      </c>
      <c r="T375" t="str">
        <f>IF(S375 = "", " ", LOOKUP(S375,Models!$A$4:$A$99,Models!$B$4:$B$99))</f>
        <v xml:space="preserve"> </v>
      </c>
      <c r="U375" t="str">
        <f>Beds!C406</f>
        <v/>
      </c>
      <c r="W375">
        <f t="shared" si="5"/>
        <v>0</v>
      </c>
      <c r="X375" s="14">
        <f>IF($T375=Models!$E$6,IF($U375&lt;1,LOOKUP($A$3,Models!$D$7:$D$9,Models!$F$7:$F$9),IF(AND($U375&gt;=1,$U375&lt;=3),LOOKUP($A$3,Models!$D$7:$D$9,Models!$G$7:$G$9),IF(AND($U375&gt;=4,$U375&lt;=6),LOOKUP($A$3,Models!$D$7:$D$9,Models!$H$7:$H$9), IF(AND($U375&gt;=7,$U375&lt;=10),LOOKUP($A$3,Models!$D$7:$D$9,Models!$I$7:$I$9), IF($U375 &gt; 10,LOOKUP($A$3,Models!$D$7:$D$9,Models!$J$7:$J$9), 0))))), 0)</f>
        <v>0</v>
      </c>
      <c r="Y375" s="14">
        <f>IF($T375=Models!$E$11,IF($U375&lt;1,LOOKUP($A$3,Models!$D$7:$D$9,Models!$F$12:$F$14),IF(AND($U375&gt;=1,$U375&lt;=3),LOOKUP($A$3,Models!$D$7:$D$9,Models!$G$12:$G$14),IF(AND($U375&gt;=4,$U375&lt;=6),LOOKUP($A$3,Models!$D$7:$D$9,Models!$H$12:$H$14), IF(AND($U375&gt;=7,$U375&lt;=10),LOOKUP($A$3,Models!$D$7:$D$9,Models!$I$12:$I$14), IF($U375 &gt; 10,LOOKUP($A$3,Models!$D$7:$D$9,Models!$J$12:$J$14), 0))))), 0)</f>
        <v>0</v>
      </c>
      <c r="Z375" s="14">
        <f>IF($T375=Models!$E$16,IF($U375&lt;1,LOOKUP($A$3,Models!$D$7:$D$9,Models!$F$17:$F$19),IF(AND($U375&gt;=1,$U375&lt;=3),LOOKUP($A$3,Models!$D$7:$D$9,Models!$G$17:$G$19),IF(AND($U375&gt;=4,$U375&lt;=6),LOOKUP($A$3,Models!$D$7:$D$9,Models!$H$17:$H$19), IF(AND($U375&gt;=7,$U375&lt;=10),LOOKUP($A$3,Models!$D$7:$D$9,Models!$I$17:$I$19), IF($U375 &gt; 10,LOOKUP($A$3,Models!$D$7:$D$9,Models!$J$17:$J$19), 0))))), 0)</f>
        <v>0</v>
      </c>
      <c r="AA375" s="14">
        <f>IF($T375=Models!$E$21,IF($U375&lt;1,LOOKUP($A$3,Models!$D$7:$D$9,Models!$F$22:$F$24),IF(AND($U375&gt;=1,$U375&lt;=3),LOOKUP($A$3,Models!$D$7:$D$9,Models!$G$22:$G$24),IF(AND($U375&gt;=4,$U375&lt;=6),LOOKUP($A$3,Models!$D$7:$D$9,Models!$H$22:$H$24), IF(AND($U375&gt;=7,$U375&lt;=10),LOOKUP($A$3,Models!$D$7:$D$9,Models!$I$22:$I$24), IF($U375 &gt; 10,LOOKUP($A$3,Models!$D$7:$D$9,Models!$J$22:$J$24), 0))))), 0)</f>
        <v>0</v>
      </c>
      <c r="AB375" s="14">
        <f>IF($T375=Models!$E$26,IF($U375&lt;1,LOOKUP($A$3,Models!$D$7:$D$9,Models!$F$27:$F$29),IF(AND($U375&gt;=1,$U375&lt;=3),LOOKUP($A$3,Models!$D$7:$D$9,Models!$G$27:$G$29),IF(AND($U375&gt;=4,$U375&lt;=6),LOOKUP($A$3,Models!$D$7:$D$9,Models!$H$27:$H$29), IF(AND($U375&gt;=7,$U375&lt;=10),LOOKUP($A$3,Models!$D$7:$D$9,Models!$I$27:$I$29), IF($U375 &gt; 10,LOOKUP($A$3,Models!$D$7:$D$9,Models!$J$27:$J$29), 0))))), 0)</f>
        <v>0</v>
      </c>
      <c r="AC375" s="14">
        <f>IF($T375=Models!$E$31,IF($U375&lt;1,LOOKUP($A$3,Models!$D$7:$D$9,Models!$F$32:$F$34),IF(AND($U375&gt;=1,$U375&lt;=3),LOOKUP($A$3,Models!$D$7:$D$9,Models!$G$32:$G$34),IF(AND($U375&gt;=4,$U375&lt;=6),LOOKUP($A$3,Models!$D$7:$D$9,Models!$H$32:$H$34), IF(AND($U375&gt;=7,$U375&lt;=10),LOOKUP($A$3,Models!$D$7:$D$9,Models!$I$32:$I$34), IF($U375 &gt; 10,LOOKUP($A$3,Models!$D$7:$D$9,Models!$J$32:$J$34), 0))))), 0)</f>
        <v>0</v>
      </c>
      <c r="AD375" s="14">
        <f>IF($T375=Models!$E$39,IF($U375&lt;1,LOOKUP($A$3,Models!$D$7:$D$9,Models!$F$40:$F$42),IF(AND($U375&gt;=1,$U375&lt;=4),LOOKUP($A$3,Models!$D$7:$D$9,Models!$G$40:$G$42),IF(AND($U375&gt;=5,$U375&lt;=7),LOOKUP($A$3,Models!$D$7:$D$9,Models!$H$40:$H$42), IF($U375 &gt; 7,LOOKUP($A$3,Models!$D$7:$D$9,Models!$I$40:$I$42), 0)))), 0)</f>
        <v>0</v>
      </c>
      <c r="AE375" s="14">
        <f>IF($T375=Models!$E$44,IF($U375&lt;1,LOOKUP($A$3,Models!$D$7:$D$9,Models!$F$45:$F$47),IF(AND($U375&gt;=1,$U375&lt;=4),LOOKUP($A$3,Models!$D$7:$D$9,Models!$G$45:$G$47),IF(AND($U375&gt;=5,$U375&lt;=7),LOOKUP($A$3,Models!$D$7:$D$9,Models!$H$45:$H$47), IF($U375 &gt; 7,LOOKUP($A$3,Models!$D$7:$D$9,Models!$I$45:$I$47), 0)))), 0)</f>
        <v>0</v>
      </c>
      <c r="AF375" s="14">
        <f>IF($T375=Models!$E$49,IF($U375&lt;1,LOOKUP($A$3,Models!$D$7:$D$9,Models!$F$50:$F$52),IF(AND($U375&gt;=1,$U375&lt;=4),LOOKUP($A$3,Models!$D$7:$D$9,Models!$G$50:$G$52),IF(AND($U375&gt;=5,$U375&lt;=7),LOOKUP($A$3,Models!$D$7:$D$9,Models!$H$50:$H$52), IF($U375 &gt; 7,LOOKUP($A$3,Models!$D$7:$D$9,Models!$I$50:$I$52), 0)))), 0)</f>
        <v>0</v>
      </c>
      <c r="AG375" s="14">
        <f>IF($T375=Models!$E$54,IF($U375&lt;1,LOOKUP($A$3,Models!$D$7:$D$9,Models!$F$55:$F$57),IF(AND($U375&gt;=1,$U375&lt;=4),LOOKUP($A$3,Models!$D$7:$D$9,Models!$G$55:$G$57),IF(AND($U375&gt;=5,$U375&lt;=7),LOOKUP($A$3,Models!$D$7:$D$9,Models!$H$55:$H$57), IF($U375 &gt; 7,LOOKUP($A$3,Models!$D$7:$D$9,Models!$I$55:$I$57), 0)))), 0)</f>
        <v>0</v>
      </c>
      <c r="AH375" s="14">
        <f>IF($T375=Models!$E$59,IF($U375&lt;1,LOOKUP($A$3,Models!$D$7:$D$9,Models!$F$60:$F$62),IF(AND($U375&gt;=1,$U375&lt;=4),LOOKUP($A$3,Models!$D$7:$D$9,Models!$G$60:$G$62),IF(AND($U375&gt;=5,$U375&lt;=7),LOOKUP($A$3,Models!$D$7:$D$9,Models!$H$60:$H$62), IF($U375 &gt; 7,LOOKUP($A$3,Models!$D$7:$D$9,Models!$I$60:$I$62), 0)))), 0)</f>
        <v>0</v>
      </c>
    </row>
    <row r="376" spans="16:34">
      <c r="P376" s="6" t="e">
        <f ca="1">IF(LOOKUP(Beds!A409, Models!$A$4:$A$105, Models!$B$4:$B$105) = "QUEBEC 2", " ", IF(LOOKUP(Beds!A409, Models!$A$4:$A$105, Models!$B$4:$B$105) = "QUEBEC", " ", IF(Beds!B409 = 0, 0, YEAR(NOW())-IF(VALUE(LEFT(Beds!B409,2))&gt;80,CONCATENATE(19,LEFT(Beds!B409,2)),CONCATENATE(20,LEFT(Beds!B409,2))))))</f>
        <v>#N/A</v>
      </c>
      <c r="S376" s="7" t="str">
        <f>LEFT(Beds!A407,4)</f>
        <v/>
      </c>
      <c r="T376" t="str">
        <f>IF(S376 = "", " ", LOOKUP(S376,Models!$A$4:$A$99,Models!$B$4:$B$99))</f>
        <v xml:space="preserve"> </v>
      </c>
      <c r="U376" t="str">
        <f>Beds!C407</f>
        <v/>
      </c>
      <c r="W376">
        <f t="shared" si="5"/>
        <v>0</v>
      </c>
      <c r="X376" s="14">
        <f>IF($T376=Models!$E$6,IF($U376&lt;1,LOOKUP($A$3,Models!$D$7:$D$9,Models!$F$7:$F$9),IF(AND($U376&gt;=1,$U376&lt;=3),LOOKUP($A$3,Models!$D$7:$D$9,Models!$G$7:$G$9),IF(AND($U376&gt;=4,$U376&lt;=6),LOOKUP($A$3,Models!$D$7:$D$9,Models!$H$7:$H$9), IF(AND($U376&gt;=7,$U376&lt;=10),LOOKUP($A$3,Models!$D$7:$D$9,Models!$I$7:$I$9), IF($U376 &gt; 10,LOOKUP($A$3,Models!$D$7:$D$9,Models!$J$7:$J$9), 0))))), 0)</f>
        <v>0</v>
      </c>
      <c r="Y376" s="14">
        <f>IF($T376=Models!$E$11,IF($U376&lt;1,LOOKUP($A$3,Models!$D$7:$D$9,Models!$F$12:$F$14),IF(AND($U376&gt;=1,$U376&lt;=3),LOOKUP($A$3,Models!$D$7:$D$9,Models!$G$12:$G$14),IF(AND($U376&gt;=4,$U376&lt;=6),LOOKUP($A$3,Models!$D$7:$D$9,Models!$H$12:$H$14), IF(AND($U376&gt;=7,$U376&lt;=10),LOOKUP($A$3,Models!$D$7:$D$9,Models!$I$12:$I$14), IF($U376 &gt; 10,LOOKUP($A$3,Models!$D$7:$D$9,Models!$J$12:$J$14), 0))))), 0)</f>
        <v>0</v>
      </c>
      <c r="Z376" s="14">
        <f>IF($T376=Models!$E$16,IF($U376&lt;1,LOOKUP($A$3,Models!$D$7:$D$9,Models!$F$17:$F$19),IF(AND($U376&gt;=1,$U376&lt;=3),LOOKUP($A$3,Models!$D$7:$D$9,Models!$G$17:$G$19),IF(AND($U376&gt;=4,$U376&lt;=6),LOOKUP($A$3,Models!$D$7:$D$9,Models!$H$17:$H$19), IF(AND($U376&gt;=7,$U376&lt;=10),LOOKUP($A$3,Models!$D$7:$D$9,Models!$I$17:$I$19), IF($U376 &gt; 10,LOOKUP($A$3,Models!$D$7:$D$9,Models!$J$17:$J$19), 0))))), 0)</f>
        <v>0</v>
      </c>
      <c r="AA376" s="14">
        <f>IF($T376=Models!$E$21,IF($U376&lt;1,LOOKUP($A$3,Models!$D$7:$D$9,Models!$F$22:$F$24),IF(AND($U376&gt;=1,$U376&lt;=3),LOOKUP($A$3,Models!$D$7:$D$9,Models!$G$22:$G$24),IF(AND($U376&gt;=4,$U376&lt;=6),LOOKUP($A$3,Models!$D$7:$D$9,Models!$H$22:$H$24), IF(AND($U376&gt;=7,$U376&lt;=10),LOOKUP($A$3,Models!$D$7:$D$9,Models!$I$22:$I$24), IF($U376 &gt; 10,LOOKUP($A$3,Models!$D$7:$D$9,Models!$J$22:$J$24), 0))))), 0)</f>
        <v>0</v>
      </c>
      <c r="AB376" s="14">
        <f>IF($T376=Models!$E$26,IF($U376&lt;1,LOOKUP($A$3,Models!$D$7:$D$9,Models!$F$27:$F$29),IF(AND($U376&gt;=1,$U376&lt;=3),LOOKUP($A$3,Models!$D$7:$D$9,Models!$G$27:$G$29),IF(AND($U376&gt;=4,$U376&lt;=6),LOOKUP($A$3,Models!$D$7:$D$9,Models!$H$27:$H$29), IF(AND($U376&gt;=7,$U376&lt;=10),LOOKUP($A$3,Models!$D$7:$D$9,Models!$I$27:$I$29), IF($U376 &gt; 10,LOOKUP($A$3,Models!$D$7:$D$9,Models!$J$27:$J$29), 0))))), 0)</f>
        <v>0</v>
      </c>
      <c r="AC376" s="14">
        <f>IF($T376=Models!$E$31,IF($U376&lt;1,LOOKUP($A$3,Models!$D$7:$D$9,Models!$F$32:$F$34),IF(AND($U376&gt;=1,$U376&lt;=3),LOOKUP($A$3,Models!$D$7:$D$9,Models!$G$32:$G$34),IF(AND($U376&gt;=4,$U376&lt;=6),LOOKUP($A$3,Models!$D$7:$D$9,Models!$H$32:$H$34), IF(AND($U376&gt;=7,$U376&lt;=10),LOOKUP($A$3,Models!$D$7:$D$9,Models!$I$32:$I$34), IF($U376 &gt; 10,LOOKUP($A$3,Models!$D$7:$D$9,Models!$J$32:$J$34), 0))))), 0)</f>
        <v>0</v>
      </c>
      <c r="AD376" s="14">
        <f>IF($T376=Models!$E$39,IF($U376&lt;1,LOOKUP($A$3,Models!$D$7:$D$9,Models!$F$40:$F$42),IF(AND($U376&gt;=1,$U376&lt;=4),LOOKUP($A$3,Models!$D$7:$D$9,Models!$G$40:$G$42),IF(AND($U376&gt;=5,$U376&lt;=7),LOOKUP($A$3,Models!$D$7:$D$9,Models!$H$40:$H$42), IF($U376 &gt; 7,LOOKUP($A$3,Models!$D$7:$D$9,Models!$I$40:$I$42), 0)))), 0)</f>
        <v>0</v>
      </c>
      <c r="AE376" s="14">
        <f>IF($T376=Models!$E$44,IF($U376&lt;1,LOOKUP($A$3,Models!$D$7:$D$9,Models!$F$45:$F$47),IF(AND($U376&gt;=1,$U376&lt;=4),LOOKUP($A$3,Models!$D$7:$D$9,Models!$G$45:$G$47),IF(AND($U376&gt;=5,$U376&lt;=7),LOOKUP($A$3,Models!$D$7:$D$9,Models!$H$45:$H$47), IF($U376 &gt; 7,LOOKUP($A$3,Models!$D$7:$D$9,Models!$I$45:$I$47), 0)))), 0)</f>
        <v>0</v>
      </c>
      <c r="AF376" s="14">
        <f>IF($T376=Models!$E$49,IF($U376&lt;1,LOOKUP($A$3,Models!$D$7:$D$9,Models!$F$50:$F$52),IF(AND($U376&gt;=1,$U376&lt;=4),LOOKUP($A$3,Models!$D$7:$D$9,Models!$G$50:$G$52),IF(AND($U376&gt;=5,$U376&lt;=7),LOOKUP($A$3,Models!$D$7:$D$9,Models!$H$50:$H$52), IF($U376 &gt; 7,LOOKUP($A$3,Models!$D$7:$D$9,Models!$I$50:$I$52), 0)))), 0)</f>
        <v>0</v>
      </c>
      <c r="AG376" s="14">
        <f>IF($T376=Models!$E$54,IF($U376&lt;1,LOOKUP($A$3,Models!$D$7:$D$9,Models!$F$55:$F$57),IF(AND($U376&gt;=1,$U376&lt;=4),LOOKUP($A$3,Models!$D$7:$D$9,Models!$G$55:$G$57),IF(AND($U376&gt;=5,$U376&lt;=7),LOOKUP($A$3,Models!$D$7:$D$9,Models!$H$55:$H$57), IF($U376 &gt; 7,LOOKUP($A$3,Models!$D$7:$D$9,Models!$I$55:$I$57), 0)))), 0)</f>
        <v>0</v>
      </c>
      <c r="AH376" s="14">
        <f>IF($T376=Models!$E$59,IF($U376&lt;1,LOOKUP($A$3,Models!$D$7:$D$9,Models!$F$60:$F$62),IF(AND($U376&gt;=1,$U376&lt;=4),LOOKUP($A$3,Models!$D$7:$D$9,Models!$G$60:$G$62),IF(AND($U376&gt;=5,$U376&lt;=7),LOOKUP($A$3,Models!$D$7:$D$9,Models!$H$60:$H$62), IF($U376 &gt; 7,LOOKUP($A$3,Models!$D$7:$D$9,Models!$I$60:$I$62), 0)))), 0)</f>
        <v>0</v>
      </c>
    </row>
    <row r="377" spans="16:34">
      <c r="P377" s="6" t="e">
        <f ca="1">IF(LOOKUP(Beds!A410, Models!$A$4:$A$105, Models!$B$4:$B$105) = "QUEBEC 2", " ", IF(LOOKUP(Beds!A410, Models!$A$4:$A$105, Models!$B$4:$B$105) = "QUEBEC", " ", IF(Beds!B410 = 0, 0, YEAR(NOW())-IF(VALUE(LEFT(Beds!B410,2))&gt;80,CONCATENATE(19,LEFT(Beds!B410,2)),CONCATENATE(20,LEFT(Beds!B410,2))))))</f>
        <v>#N/A</v>
      </c>
      <c r="S377" s="7" t="str">
        <f>LEFT(Beds!A408,4)</f>
        <v/>
      </c>
      <c r="T377" t="str">
        <f>IF(S377 = "", " ", LOOKUP(S377,Models!$A$4:$A$99,Models!$B$4:$B$99))</f>
        <v xml:space="preserve"> </v>
      </c>
      <c r="U377" t="str">
        <f>Beds!C408</f>
        <v/>
      </c>
      <c r="W377">
        <f t="shared" si="5"/>
        <v>0</v>
      </c>
      <c r="X377" s="14">
        <f>IF($T377=Models!$E$6,IF($U377&lt;1,LOOKUP($A$3,Models!$D$7:$D$9,Models!$F$7:$F$9),IF(AND($U377&gt;=1,$U377&lt;=3),LOOKUP($A$3,Models!$D$7:$D$9,Models!$G$7:$G$9),IF(AND($U377&gt;=4,$U377&lt;=6),LOOKUP($A$3,Models!$D$7:$D$9,Models!$H$7:$H$9), IF(AND($U377&gt;=7,$U377&lt;=10),LOOKUP($A$3,Models!$D$7:$D$9,Models!$I$7:$I$9), IF($U377 &gt; 10,LOOKUP($A$3,Models!$D$7:$D$9,Models!$J$7:$J$9), 0))))), 0)</f>
        <v>0</v>
      </c>
      <c r="Y377" s="14">
        <f>IF($T377=Models!$E$11,IF($U377&lt;1,LOOKUP($A$3,Models!$D$7:$D$9,Models!$F$12:$F$14),IF(AND($U377&gt;=1,$U377&lt;=3),LOOKUP($A$3,Models!$D$7:$D$9,Models!$G$12:$G$14),IF(AND($U377&gt;=4,$U377&lt;=6),LOOKUP($A$3,Models!$D$7:$D$9,Models!$H$12:$H$14), IF(AND($U377&gt;=7,$U377&lt;=10),LOOKUP($A$3,Models!$D$7:$D$9,Models!$I$12:$I$14), IF($U377 &gt; 10,LOOKUP($A$3,Models!$D$7:$D$9,Models!$J$12:$J$14), 0))))), 0)</f>
        <v>0</v>
      </c>
      <c r="Z377" s="14">
        <f>IF($T377=Models!$E$16,IF($U377&lt;1,LOOKUP($A$3,Models!$D$7:$D$9,Models!$F$17:$F$19),IF(AND($U377&gt;=1,$U377&lt;=3),LOOKUP($A$3,Models!$D$7:$D$9,Models!$G$17:$G$19),IF(AND($U377&gt;=4,$U377&lt;=6),LOOKUP($A$3,Models!$D$7:$D$9,Models!$H$17:$H$19), IF(AND($U377&gt;=7,$U377&lt;=10),LOOKUP($A$3,Models!$D$7:$D$9,Models!$I$17:$I$19), IF($U377 &gt; 10,LOOKUP($A$3,Models!$D$7:$D$9,Models!$J$17:$J$19), 0))))), 0)</f>
        <v>0</v>
      </c>
      <c r="AA377" s="14">
        <f>IF($T377=Models!$E$21,IF($U377&lt;1,LOOKUP($A$3,Models!$D$7:$D$9,Models!$F$22:$F$24),IF(AND($U377&gt;=1,$U377&lt;=3),LOOKUP($A$3,Models!$D$7:$D$9,Models!$G$22:$G$24),IF(AND($U377&gt;=4,$U377&lt;=6),LOOKUP($A$3,Models!$D$7:$D$9,Models!$H$22:$H$24), IF(AND($U377&gt;=7,$U377&lt;=10),LOOKUP($A$3,Models!$D$7:$D$9,Models!$I$22:$I$24), IF($U377 &gt; 10,LOOKUP($A$3,Models!$D$7:$D$9,Models!$J$22:$J$24), 0))))), 0)</f>
        <v>0</v>
      </c>
      <c r="AB377" s="14">
        <f>IF($T377=Models!$E$26,IF($U377&lt;1,LOOKUP($A$3,Models!$D$7:$D$9,Models!$F$27:$F$29),IF(AND($U377&gt;=1,$U377&lt;=3),LOOKUP($A$3,Models!$D$7:$D$9,Models!$G$27:$G$29),IF(AND($U377&gt;=4,$U377&lt;=6),LOOKUP($A$3,Models!$D$7:$D$9,Models!$H$27:$H$29), IF(AND($U377&gt;=7,$U377&lt;=10),LOOKUP($A$3,Models!$D$7:$D$9,Models!$I$27:$I$29), IF($U377 &gt; 10,LOOKUP($A$3,Models!$D$7:$D$9,Models!$J$27:$J$29), 0))))), 0)</f>
        <v>0</v>
      </c>
      <c r="AC377" s="14">
        <f>IF($T377=Models!$E$31,IF($U377&lt;1,LOOKUP($A$3,Models!$D$7:$D$9,Models!$F$32:$F$34),IF(AND($U377&gt;=1,$U377&lt;=3),LOOKUP($A$3,Models!$D$7:$D$9,Models!$G$32:$G$34),IF(AND($U377&gt;=4,$U377&lt;=6),LOOKUP($A$3,Models!$D$7:$D$9,Models!$H$32:$H$34), IF(AND($U377&gt;=7,$U377&lt;=10),LOOKUP($A$3,Models!$D$7:$D$9,Models!$I$32:$I$34), IF($U377 &gt; 10,LOOKUP($A$3,Models!$D$7:$D$9,Models!$J$32:$J$34), 0))))), 0)</f>
        <v>0</v>
      </c>
      <c r="AD377" s="14">
        <f>IF($T377=Models!$E$39,IF($U377&lt;1,LOOKUP($A$3,Models!$D$7:$D$9,Models!$F$40:$F$42),IF(AND($U377&gt;=1,$U377&lt;=4),LOOKUP($A$3,Models!$D$7:$D$9,Models!$G$40:$G$42),IF(AND($U377&gt;=5,$U377&lt;=7),LOOKUP($A$3,Models!$D$7:$D$9,Models!$H$40:$H$42), IF($U377 &gt; 7,LOOKUP($A$3,Models!$D$7:$D$9,Models!$I$40:$I$42), 0)))), 0)</f>
        <v>0</v>
      </c>
      <c r="AE377" s="14">
        <f>IF($T377=Models!$E$44,IF($U377&lt;1,LOOKUP($A$3,Models!$D$7:$D$9,Models!$F$45:$F$47),IF(AND($U377&gt;=1,$U377&lt;=4),LOOKUP($A$3,Models!$D$7:$D$9,Models!$G$45:$G$47),IF(AND($U377&gt;=5,$U377&lt;=7),LOOKUP($A$3,Models!$D$7:$D$9,Models!$H$45:$H$47), IF($U377 &gt; 7,LOOKUP($A$3,Models!$D$7:$D$9,Models!$I$45:$I$47), 0)))), 0)</f>
        <v>0</v>
      </c>
      <c r="AF377" s="14">
        <f>IF($T377=Models!$E$49,IF($U377&lt;1,LOOKUP($A$3,Models!$D$7:$D$9,Models!$F$50:$F$52),IF(AND($U377&gt;=1,$U377&lt;=4),LOOKUP($A$3,Models!$D$7:$D$9,Models!$G$50:$G$52),IF(AND($U377&gt;=5,$U377&lt;=7),LOOKUP($A$3,Models!$D$7:$D$9,Models!$H$50:$H$52), IF($U377 &gt; 7,LOOKUP($A$3,Models!$D$7:$D$9,Models!$I$50:$I$52), 0)))), 0)</f>
        <v>0</v>
      </c>
      <c r="AG377" s="14">
        <f>IF($T377=Models!$E$54,IF($U377&lt;1,LOOKUP($A$3,Models!$D$7:$D$9,Models!$F$55:$F$57),IF(AND($U377&gt;=1,$U377&lt;=4),LOOKUP($A$3,Models!$D$7:$D$9,Models!$G$55:$G$57),IF(AND($U377&gt;=5,$U377&lt;=7),LOOKUP($A$3,Models!$D$7:$D$9,Models!$H$55:$H$57), IF($U377 &gt; 7,LOOKUP($A$3,Models!$D$7:$D$9,Models!$I$55:$I$57), 0)))), 0)</f>
        <v>0</v>
      </c>
      <c r="AH377" s="14">
        <f>IF($T377=Models!$E$59,IF($U377&lt;1,LOOKUP($A$3,Models!$D$7:$D$9,Models!$F$60:$F$62),IF(AND($U377&gt;=1,$U377&lt;=4),LOOKUP($A$3,Models!$D$7:$D$9,Models!$G$60:$G$62),IF(AND($U377&gt;=5,$U377&lt;=7),LOOKUP($A$3,Models!$D$7:$D$9,Models!$H$60:$H$62), IF($U377 &gt; 7,LOOKUP($A$3,Models!$D$7:$D$9,Models!$I$60:$I$62), 0)))), 0)</f>
        <v>0</v>
      </c>
    </row>
    <row r="378" spans="16:34">
      <c r="P378" s="6" t="e">
        <f ca="1">IF(LOOKUP(Beds!A411, Models!$A$4:$A$105, Models!$B$4:$B$105) = "QUEBEC 2", " ", IF(LOOKUP(Beds!A411, Models!$A$4:$A$105, Models!$B$4:$B$105) = "QUEBEC", " ", IF(Beds!B411 = 0, 0, YEAR(NOW())-IF(VALUE(LEFT(Beds!B411,2))&gt;80,CONCATENATE(19,LEFT(Beds!B411,2)),CONCATENATE(20,LEFT(Beds!B411,2))))))</f>
        <v>#N/A</v>
      </c>
      <c r="S378" s="7" t="str">
        <f>LEFT(Beds!A409,4)</f>
        <v/>
      </c>
      <c r="T378" t="str">
        <f>IF(S378 = "", " ", LOOKUP(S378,Models!$A$4:$A$99,Models!$B$4:$B$99))</f>
        <v xml:space="preserve"> </v>
      </c>
      <c r="U378" t="str">
        <f>Beds!C409</f>
        <v/>
      </c>
      <c r="W378">
        <f t="shared" si="5"/>
        <v>0</v>
      </c>
      <c r="X378" s="14">
        <f>IF($T378=Models!$E$6,IF($U378&lt;1,LOOKUP($A$3,Models!$D$7:$D$9,Models!$F$7:$F$9),IF(AND($U378&gt;=1,$U378&lt;=3),LOOKUP($A$3,Models!$D$7:$D$9,Models!$G$7:$G$9),IF(AND($U378&gt;=4,$U378&lt;=6),LOOKUP($A$3,Models!$D$7:$D$9,Models!$H$7:$H$9), IF(AND($U378&gt;=7,$U378&lt;=10),LOOKUP($A$3,Models!$D$7:$D$9,Models!$I$7:$I$9), IF($U378 &gt; 10,LOOKUP($A$3,Models!$D$7:$D$9,Models!$J$7:$J$9), 0))))), 0)</f>
        <v>0</v>
      </c>
      <c r="Y378" s="14">
        <f>IF($T378=Models!$E$11,IF($U378&lt;1,LOOKUP($A$3,Models!$D$7:$D$9,Models!$F$12:$F$14),IF(AND($U378&gt;=1,$U378&lt;=3),LOOKUP($A$3,Models!$D$7:$D$9,Models!$G$12:$G$14),IF(AND($U378&gt;=4,$U378&lt;=6),LOOKUP($A$3,Models!$D$7:$D$9,Models!$H$12:$H$14), IF(AND($U378&gt;=7,$U378&lt;=10),LOOKUP($A$3,Models!$D$7:$D$9,Models!$I$12:$I$14), IF($U378 &gt; 10,LOOKUP($A$3,Models!$D$7:$D$9,Models!$J$12:$J$14), 0))))), 0)</f>
        <v>0</v>
      </c>
      <c r="Z378" s="14">
        <f>IF($T378=Models!$E$16,IF($U378&lt;1,LOOKUP($A$3,Models!$D$7:$D$9,Models!$F$17:$F$19),IF(AND($U378&gt;=1,$U378&lt;=3),LOOKUP($A$3,Models!$D$7:$D$9,Models!$G$17:$G$19),IF(AND($U378&gt;=4,$U378&lt;=6),LOOKUP($A$3,Models!$D$7:$D$9,Models!$H$17:$H$19), IF(AND($U378&gt;=7,$U378&lt;=10),LOOKUP($A$3,Models!$D$7:$D$9,Models!$I$17:$I$19), IF($U378 &gt; 10,LOOKUP($A$3,Models!$D$7:$D$9,Models!$J$17:$J$19), 0))))), 0)</f>
        <v>0</v>
      </c>
      <c r="AA378" s="14">
        <f>IF($T378=Models!$E$21,IF($U378&lt;1,LOOKUP($A$3,Models!$D$7:$D$9,Models!$F$22:$F$24),IF(AND($U378&gt;=1,$U378&lt;=3),LOOKUP($A$3,Models!$D$7:$D$9,Models!$G$22:$G$24),IF(AND($U378&gt;=4,$U378&lt;=6),LOOKUP($A$3,Models!$D$7:$D$9,Models!$H$22:$H$24), IF(AND($U378&gt;=7,$U378&lt;=10),LOOKUP($A$3,Models!$D$7:$D$9,Models!$I$22:$I$24), IF($U378 &gt; 10,LOOKUP($A$3,Models!$D$7:$D$9,Models!$J$22:$J$24), 0))))), 0)</f>
        <v>0</v>
      </c>
      <c r="AB378" s="14">
        <f>IF($T378=Models!$E$26,IF($U378&lt;1,LOOKUP($A$3,Models!$D$7:$D$9,Models!$F$27:$F$29),IF(AND($U378&gt;=1,$U378&lt;=3),LOOKUP($A$3,Models!$D$7:$D$9,Models!$G$27:$G$29),IF(AND($U378&gt;=4,$U378&lt;=6),LOOKUP($A$3,Models!$D$7:$D$9,Models!$H$27:$H$29), IF(AND($U378&gt;=7,$U378&lt;=10),LOOKUP($A$3,Models!$D$7:$D$9,Models!$I$27:$I$29), IF($U378 &gt; 10,LOOKUP($A$3,Models!$D$7:$D$9,Models!$J$27:$J$29), 0))))), 0)</f>
        <v>0</v>
      </c>
      <c r="AC378" s="14">
        <f>IF($T378=Models!$E$31,IF($U378&lt;1,LOOKUP($A$3,Models!$D$7:$D$9,Models!$F$32:$F$34),IF(AND($U378&gt;=1,$U378&lt;=3),LOOKUP($A$3,Models!$D$7:$D$9,Models!$G$32:$G$34),IF(AND($U378&gt;=4,$U378&lt;=6),LOOKUP($A$3,Models!$D$7:$D$9,Models!$H$32:$H$34), IF(AND($U378&gt;=7,$U378&lt;=10),LOOKUP($A$3,Models!$D$7:$D$9,Models!$I$32:$I$34), IF($U378 &gt; 10,LOOKUP($A$3,Models!$D$7:$D$9,Models!$J$32:$J$34), 0))))), 0)</f>
        <v>0</v>
      </c>
      <c r="AD378" s="14">
        <f>IF($T378=Models!$E$39,IF($U378&lt;1,LOOKUP($A$3,Models!$D$7:$D$9,Models!$F$40:$F$42),IF(AND($U378&gt;=1,$U378&lt;=4),LOOKUP($A$3,Models!$D$7:$D$9,Models!$G$40:$G$42),IF(AND($U378&gt;=5,$U378&lt;=7),LOOKUP($A$3,Models!$D$7:$D$9,Models!$H$40:$H$42), IF($U378 &gt; 7,LOOKUP($A$3,Models!$D$7:$D$9,Models!$I$40:$I$42), 0)))), 0)</f>
        <v>0</v>
      </c>
      <c r="AE378" s="14">
        <f>IF($T378=Models!$E$44,IF($U378&lt;1,LOOKUP($A$3,Models!$D$7:$D$9,Models!$F$45:$F$47),IF(AND($U378&gt;=1,$U378&lt;=4),LOOKUP($A$3,Models!$D$7:$D$9,Models!$G$45:$G$47),IF(AND($U378&gt;=5,$U378&lt;=7),LOOKUP($A$3,Models!$D$7:$D$9,Models!$H$45:$H$47), IF($U378 &gt; 7,LOOKUP($A$3,Models!$D$7:$D$9,Models!$I$45:$I$47), 0)))), 0)</f>
        <v>0</v>
      </c>
      <c r="AF378" s="14">
        <f>IF($T378=Models!$E$49,IF($U378&lt;1,LOOKUP($A$3,Models!$D$7:$D$9,Models!$F$50:$F$52),IF(AND($U378&gt;=1,$U378&lt;=4),LOOKUP($A$3,Models!$D$7:$D$9,Models!$G$50:$G$52),IF(AND($U378&gt;=5,$U378&lt;=7),LOOKUP($A$3,Models!$D$7:$D$9,Models!$H$50:$H$52), IF($U378 &gt; 7,LOOKUP($A$3,Models!$D$7:$D$9,Models!$I$50:$I$52), 0)))), 0)</f>
        <v>0</v>
      </c>
      <c r="AG378" s="14">
        <f>IF($T378=Models!$E$54,IF($U378&lt;1,LOOKUP($A$3,Models!$D$7:$D$9,Models!$F$55:$F$57),IF(AND($U378&gt;=1,$U378&lt;=4),LOOKUP($A$3,Models!$D$7:$D$9,Models!$G$55:$G$57),IF(AND($U378&gt;=5,$U378&lt;=7),LOOKUP($A$3,Models!$D$7:$D$9,Models!$H$55:$H$57), IF($U378 &gt; 7,LOOKUP($A$3,Models!$D$7:$D$9,Models!$I$55:$I$57), 0)))), 0)</f>
        <v>0</v>
      </c>
      <c r="AH378" s="14">
        <f>IF($T378=Models!$E$59,IF($U378&lt;1,LOOKUP($A$3,Models!$D$7:$D$9,Models!$F$60:$F$62),IF(AND($U378&gt;=1,$U378&lt;=4),LOOKUP($A$3,Models!$D$7:$D$9,Models!$G$60:$G$62),IF(AND($U378&gt;=5,$U378&lt;=7),LOOKUP($A$3,Models!$D$7:$D$9,Models!$H$60:$H$62), IF($U378 &gt; 7,LOOKUP($A$3,Models!$D$7:$D$9,Models!$I$60:$I$62), 0)))), 0)</f>
        <v>0</v>
      </c>
    </row>
    <row r="379" spans="16:34">
      <c r="P379" s="6" t="e">
        <f ca="1">IF(LOOKUP(Beds!A412, Models!$A$4:$A$105, Models!$B$4:$B$105) = "QUEBEC 2", " ", IF(LOOKUP(Beds!A412, Models!$A$4:$A$105, Models!$B$4:$B$105) = "QUEBEC", " ", IF(Beds!B412 = 0, 0, YEAR(NOW())-IF(VALUE(LEFT(Beds!B412,2))&gt;80,CONCATENATE(19,LEFT(Beds!B412,2)),CONCATENATE(20,LEFT(Beds!B412,2))))))</f>
        <v>#N/A</v>
      </c>
      <c r="S379" s="7" t="str">
        <f>LEFT(Beds!A410,4)</f>
        <v/>
      </c>
      <c r="T379" t="str">
        <f>IF(S379 = "", " ", LOOKUP(S379,Models!$A$4:$A$99,Models!$B$4:$B$99))</f>
        <v xml:space="preserve"> </v>
      </c>
      <c r="U379" t="str">
        <f>Beds!C410</f>
        <v/>
      </c>
      <c r="W379">
        <f t="shared" si="5"/>
        <v>0</v>
      </c>
      <c r="X379" s="14">
        <f>IF($T379=Models!$E$6,IF($U379&lt;1,LOOKUP($A$3,Models!$D$7:$D$9,Models!$F$7:$F$9),IF(AND($U379&gt;=1,$U379&lt;=3),LOOKUP($A$3,Models!$D$7:$D$9,Models!$G$7:$G$9),IF(AND($U379&gt;=4,$U379&lt;=6),LOOKUP($A$3,Models!$D$7:$D$9,Models!$H$7:$H$9), IF(AND($U379&gt;=7,$U379&lt;=10),LOOKUP($A$3,Models!$D$7:$D$9,Models!$I$7:$I$9), IF($U379 &gt; 10,LOOKUP($A$3,Models!$D$7:$D$9,Models!$J$7:$J$9), 0))))), 0)</f>
        <v>0</v>
      </c>
      <c r="Y379" s="14">
        <f>IF($T379=Models!$E$11,IF($U379&lt;1,LOOKUP($A$3,Models!$D$7:$D$9,Models!$F$12:$F$14),IF(AND($U379&gt;=1,$U379&lt;=3),LOOKUP($A$3,Models!$D$7:$D$9,Models!$G$12:$G$14),IF(AND($U379&gt;=4,$U379&lt;=6),LOOKUP($A$3,Models!$D$7:$D$9,Models!$H$12:$H$14), IF(AND($U379&gt;=7,$U379&lt;=10),LOOKUP($A$3,Models!$D$7:$D$9,Models!$I$12:$I$14), IF($U379 &gt; 10,LOOKUP($A$3,Models!$D$7:$D$9,Models!$J$12:$J$14), 0))))), 0)</f>
        <v>0</v>
      </c>
      <c r="Z379" s="14">
        <f>IF($T379=Models!$E$16,IF($U379&lt;1,LOOKUP($A$3,Models!$D$7:$D$9,Models!$F$17:$F$19),IF(AND($U379&gt;=1,$U379&lt;=3),LOOKUP($A$3,Models!$D$7:$D$9,Models!$G$17:$G$19),IF(AND($U379&gt;=4,$U379&lt;=6),LOOKUP($A$3,Models!$D$7:$D$9,Models!$H$17:$H$19), IF(AND($U379&gt;=7,$U379&lt;=10),LOOKUP($A$3,Models!$D$7:$D$9,Models!$I$17:$I$19), IF($U379 &gt; 10,LOOKUP($A$3,Models!$D$7:$D$9,Models!$J$17:$J$19), 0))))), 0)</f>
        <v>0</v>
      </c>
      <c r="AA379" s="14">
        <f>IF($T379=Models!$E$21,IF($U379&lt;1,LOOKUP($A$3,Models!$D$7:$D$9,Models!$F$22:$F$24),IF(AND($U379&gt;=1,$U379&lt;=3),LOOKUP($A$3,Models!$D$7:$D$9,Models!$G$22:$G$24),IF(AND($U379&gt;=4,$U379&lt;=6),LOOKUP($A$3,Models!$D$7:$D$9,Models!$H$22:$H$24), IF(AND($U379&gt;=7,$U379&lt;=10),LOOKUP($A$3,Models!$D$7:$D$9,Models!$I$22:$I$24), IF($U379 &gt; 10,LOOKUP($A$3,Models!$D$7:$D$9,Models!$J$22:$J$24), 0))))), 0)</f>
        <v>0</v>
      </c>
      <c r="AB379" s="14">
        <f>IF($T379=Models!$E$26,IF($U379&lt;1,LOOKUP($A$3,Models!$D$7:$D$9,Models!$F$27:$F$29),IF(AND($U379&gt;=1,$U379&lt;=3),LOOKUP($A$3,Models!$D$7:$D$9,Models!$G$27:$G$29),IF(AND($U379&gt;=4,$U379&lt;=6),LOOKUP($A$3,Models!$D$7:$D$9,Models!$H$27:$H$29), IF(AND($U379&gt;=7,$U379&lt;=10),LOOKUP($A$3,Models!$D$7:$D$9,Models!$I$27:$I$29), IF($U379 &gt; 10,LOOKUP($A$3,Models!$D$7:$D$9,Models!$J$27:$J$29), 0))))), 0)</f>
        <v>0</v>
      </c>
      <c r="AC379" s="14">
        <f>IF($T379=Models!$E$31,IF($U379&lt;1,LOOKUP($A$3,Models!$D$7:$D$9,Models!$F$32:$F$34),IF(AND($U379&gt;=1,$U379&lt;=3),LOOKUP($A$3,Models!$D$7:$D$9,Models!$G$32:$G$34),IF(AND($U379&gt;=4,$U379&lt;=6),LOOKUP($A$3,Models!$D$7:$D$9,Models!$H$32:$H$34), IF(AND($U379&gt;=7,$U379&lt;=10),LOOKUP($A$3,Models!$D$7:$D$9,Models!$I$32:$I$34), IF($U379 &gt; 10,LOOKUP($A$3,Models!$D$7:$D$9,Models!$J$32:$J$34), 0))))), 0)</f>
        <v>0</v>
      </c>
      <c r="AD379" s="14">
        <f>IF($T379=Models!$E$39,IF($U379&lt;1,LOOKUP($A$3,Models!$D$7:$D$9,Models!$F$40:$F$42),IF(AND($U379&gt;=1,$U379&lt;=4),LOOKUP($A$3,Models!$D$7:$D$9,Models!$G$40:$G$42),IF(AND($U379&gt;=5,$U379&lt;=7),LOOKUP($A$3,Models!$D$7:$D$9,Models!$H$40:$H$42), IF($U379 &gt; 7,LOOKUP($A$3,Models!$D$7:$D$9,Models!$I$40:$I$42), 0)))), 0)</f>
        <v>0</v>
      </c>
      <c r="AE379" s="14">
        <f>IF($T379=Models!$E$44,IF($U379&lt;1,LOOKUP($A$3,Models!$D$7:$D$9,Models!$F$45:$F$47),IF(AND($U379&gt;=1,$U379&lt;=4),LOOKUP($A$3,Models!$D$7:$D$9,Models!$G$45:$G$47),IF(AND($U379&gt;=5,$U379&lt;=7),LOOKUP($A$3,Models!$D$7:$D$9,Models!$H$45:$H$47), IF($U379 &gt; 7,LOOKUP($A$3,Models!$D$7:$D$9,Models!$I$45:$I$47), 0)))), 0)</f>
        <v>0</v>
      </c>
      <c r="AF379" s="14">
        <f>IF($T379=Models!$E$49,IF($U379&lt;1,LOOKUP($A$3,Models!$D$7:$D$9,Models!$F$50:$F$52),IF(AND($U379&gt;=1,$U379&lt;=4),LOOKUP($A$3,Models!$D$7:$D$9,Models!$G$50:$G$52),IF(AND($U379&gt;=5,$U379&lt;=7),LOOKUP($A$3,Models!$D$7:$D$9,Models!$H$50:$H$52), IF($U379 &gt; 7,LOOKUP($A$3,Models!$D$7:$D$9,Models!$I$50:$I$52), 0)))), 0)</f>
        <v>0</v>
      </c>
      <c r="AG379" s="14">
        <f>IF($T379=Models!$E$54,IF($U379&lt;1,LOOKUP($A$3,Models!$D$7:$D$9,Models!$F$55:$F$57),IF(AND($U379&gt;=1,$U379&lt;=4),LOOKUP($A$3,Models!$D$7:$D$9,Models!$G$55:$G$57),IF(AND($U379&gt;=5,$U379&lt;=7),LOOKUP($A$3,Models!$D$7:$D$9,Models!$H$55:$H$57), IF($U379 &gt; 7,LOOKUP($A$3,Models!$D$7:$D$9,Models!$I$55:$I$57), 0)))), 0)</f>
        <v>0</v>
      </c>
      <c r="AH379" s="14">
        <f>IF($T379=Models!$E$59,IF($U379&lt;1,LOOKUP($A$3,Models!$D$7:$D$9,Models!$F$60:$F$62),IF(AND($U379&gt;=1,$U379&lt;=4),LOOKUP($A$3,Models!$D$7:$D$9,Models!$G$60:$G$62),IF(AND($U379&gt;=5,$U379&lt;=7),LOOKUP($A$3,Models!$D$7:$D$9,Models!$H$60:$H$62), IF($U379 &gt; 7,LOOKUP($A$3,Models!$D$7:$D$9,Models!$I$60:$I$62), 0)))), 0)</f>
        <v>0</v>
      </c>
    </row>
    <row r="380" spans="16:34">
      <c r="P380" s="6" t="e">
        <f ca="1">IF(LOOKUP(Beds!A413, Models!$A$4:$A$105, Models!$B$4:$B$105) = "QUEBEC 2", " ", IF(LOOKUP(Beds!A413, Models!$A$4:$A$105, Models!$B$4:$B$105) = "QUEBEC", " ", IF(Beds!B413 = 0, 0, YEAR(NOW())-IF(VALUE(LEFT(Beds!B413,2))&gt;80,CONCATENATE(19,LEFT(Beds!B413,2)),CONCATENATE(20,LEFT(Beds!B413,2))))))</f>
        <v>#N/A</v>
      </c>
      <c r="S380" s="7" t="str">
        <f>LEFT(Beds!A411,4)</f>
        <v/>
      </c>
      <c r="T380" t="str">
        <f>IF(S380 = "", " ", LOOKUP(S380,Models!$A$4:$A$99,Models!$B$4:$B$99))</f>
        <v xml:space="preserve"> </v>
      </c>
      <c r="U380" t="str">
        <f>Beds!C411</f>
        <v/>
      </c>
      <c r="W380">
        <f t="shared" si="5"/>
        <v>0</v>
      </c>
      <c r="X380" s="14">
        <f>IF($T380=Models!$E$6,IF($U380&lt;1,LOOKUP($A$3,Models!$D$7:$D$9,Models!$F$7:$F$9),IF(AND($U380&gt;=1,$U380&lt;=3),LOOKUP($A$3,Models!$D$7:$D$9,Models!$G$7:$G$9),IF(AND($U380&gt;=4,$U380&lt;=6),LOOKUP($A$3,Models!$D$7:$D$9,Models!$H$7:$H$9), IF(AND($U380&gt;=7,$U380&lt;=10),LOOKUP($A$3,Models!$D$7:$D$9,Models!$I$7:$I$9), IF($U380 &gt; 10,LOOKUP($A$3,Models!$D$7:$D$9,Models!$J$7:$J$9), 0))))), 0)</f>
        <v>0</v>
      </c>
      <c r="Y380" s="14">
        <f>IF($T380=Models!$E$11,IF($U380&lt;1,LOOKUP($A$3,Models!$D$7:$D$9,Models!$F$12:$F$14),IF(AND($U380&gt;=1,$U380&lt;=3),LOOKUP($A$3,Models!$D$7:$D$9,Models!$G$12:$G$14),IF(AND($U380&gt;=4,$U380&lt;=6),LOOKUP($A$3,Models!$D$7:$D$9,Models!$H$12:$H$14), IF(AND($U380&gt;=7,$U380&lt;=10),LOOKUP($A$3,Models!$D$7:$D$9,Models!$I$12:$I$14), IF($U380 &gt; 10,LOOKUP($A$3,Models!$D$7:$D$9,Models!$J$12:$J$14), 0))))), 0)</f>
        <v>0</v>
      </c>
      <c r="Z380" s="14">
        <f>IF($T380=Models!$E$16,IF($U380&lt;1,LOOKUP($A$3,Models!$D$7:$D$9,Models!$F$17:$F$19),IF(AND($U380&gt;=1,$U380&lt;=3),LOOKUP($A$3,Models!$D$7:$D$9,Models!$G$17:$G$19),IF(AND($U380&gt;=4,$U380&lt;=6),LOOKUP($A$3,Models!$D$7:$D$9,Models!$H$17:$H$19), IF(AND($U380&gt;=7,$U380&lt;=10),LOOKUP($A$3,Models!$D$7:$D$9,Models!$I$17:$I$19), IF($U380 &gt; 10,LOOKUP($A$3,Models!$D$7:$D$9,Models!$J$17:$J$19), 0))))), 0)</f>
        <v>0</v>
      </c>
      <c r="AA380" s="14">
        <f>IF($T380=Models!$E$21,IF($U380&lt;1,LOOKUP($A$3,Models!$D$7:$D$9,Models!$F$22:$F$24),IF(AND($U380&gt;=1,$U380&lt;=3),LOOKUP($A$3,Models!$D$7:$D$9,Models!$G$22:$G$24),IF(AND($U380&gt;=4,$U380&lt;=6),LOOKUP($A$3,Models!$D$7:$D$9,Models!$H$22:$H$24), IF(AND($U380&gt;=7,$U380&lt;=10),LOOKUP($A$3,Models!$D$7:$D$9,Models!$I$22:$I$24), IF($U380 &gt; 10,LOOKUP($A$3,Models!$D$7:$D$9,Models!$J$22:$J$24), 0))))), 0)</f>
        <v>0</v>
      </c>
      <c r="AB380" s="14">
        <f>IF($T380=Models!$E$26,IF($U380&lt;1,LOOKUP($A$3,Models!$D$7:$D$9,Models!$F$27:$F$29),IF(AND($U380&gt;=1,$U380&lt;=3),LOOKUP($A$3,Models!$D$7:$D$9,Models!$G$27:$G$29),IF(AND($U380&gt;=4,$U380&lt;=6),LOOKUP($A$3,Models!$D$7:$D$9,Models!$H$27:$H$29), IF(AND($U380&gt;=7,$U380&lt;=10),LOOKUP($A$3,Models!$D$7:$D$9,Models!$I$27:$I$29), IF($U380 &gt; 10,LOOKUP($A$3,Models!$D$7:$D$9,Models!$J$27:$J$29), 0))))), 0)</f>
        <v>0</v>
      </c>
      <c r="AC380" s="14">
        <f>IF($T380=Models!$E$31,IF($U380&lt;1,LOOKUP($A$3,Models!$D$7:$D$9,Models!$F$32:$F$34),IF(AND($U380&gt;=1,$U380&lt;=3),LOOKUP($A$3,Models!$D$7:$D$9,Models!$G$32:$G$34),IF(AND($U380&gt;=4,$U380&lt;=6),LOOKUP($A$3,Models!$D$7:$D$9,Models!$H$32:$H$34), IF(AND($U380&gt;=7,$U380&lt;=10),LOOKUP($A$3,Models!$D$7:$D$9,Models!$I$32:$I$34), IF($U380 &gt; 10,LOOKUP($A$3,Models!$D$7:$D$9,Models!$J$32:$J$34), 0))))), 0)</f>
        <v>0</v>
      </c>
      <c r="AD380" s="14">
        <f>IF($T380=Models!$E$39,IF($U380&lt;1,LOOKUP($A$3,Models!$D$7:$D$9,Models!$F$40:$F$42),IF(AND($U380&gt;=1,$U380&lt;=4),LOOKUP($A$3,Models!$D$7:$D$9,Models!$G$40:$G$42),IF(AND($U380&gt;=5,$U380&lt;=7),LOOKUP($A$3,Models!$D$7:$D$9,Models!$H$40:$H$42), IF($U380 &gt; 7,LOOKUP($A$3,Models!$D$7:$D$9,Models!$I$40:$I$42), 0)))), 0)</f>
        <v>0</v>
      </c>
      <c r="AE380" s="14">
        <f>IF($T380=Models!$E$44,IF($U380&lt;1,LOOKUP($A$3,Models!$D$7:$D$9,Models!$F$45:$F$47),IF(AND($U380&gt;=1,$U380&lt;=4),LOOKUP($A$3,Models!$D$7:$D$9,Models!$G$45:$G$47),IF(AND($U380&gt;=5,$U380&lt;=7),LOOKUP($A$3,Models!$D$7:$D$9,Models!$H$45:$H$47), IF($U380 &gt; 7,LOOKUP($A$3,Models!$D$7:$D$9,Models!$I$45:$I$47), 0)))), 0)</f>
        <v>0</v>
      </c>
      <c r="AF380" s="14">
        <f>IF($T380=Models!$E$49,IF($U380&lt;1,LOOKUP($A$3,Models!$D$7:$D$9,Models!$F$50:$F$52),IF(AND($U380&gt;=1,$U380&lt;=4),LOOKUP($A$3,Models!$D$7:$D$9,Models!$G$50:$G$52),IF(AND($U380&gt;=5,$U380&lt;=7),LOOKUP($A$3,Models!$D$7:$D$9,Models!$H$50:$H$52), IF($U380 &gt; 7,LOOKUP($A$3,Models!$D$7:$D$9,Models!$I$50:$I$52), 0)))), 0)</f>
        <v>0</v>
      </c>
      <c r="AG380" s="14">
        <f>IF($T380=Models!$E$54,IF($U380&lt;1,LOOKUP($A$3,Models!$D$7:$D$9,Models!$F$55:$F$57),IF(AND($U380&gt;=1,$U380&lt;=4),LOOKUP($A$3,Models!$D$7:$D$9,Models!$G$55:$G$57),IF(AND($U380&gt;=5,$U380&lt;=7),LOOKUP($A$3,Models!$D$7:$D$9,Models!$H$55:$H$57), IF($U380 &gt; 7,LOOKUP($A$3,Models!$D$7:$D$9,Models!$I$55:$I$57), 0)))), 0)</f>
        <v>0</v>
      </c>
      <c r="AH380" s="14">
        <f>IF($T380=Models!$E$59,IF($U380&lt;1,LOOKUP($A$3,Models!$D$7:$D$9,Models!$F$60:$F$62),IF(AND($U380&gt;=1,$U380&lt;=4),LOOKUP($A$3,Models!$D$7:$D$9,Models!$G$60:$G$62),IF(AND($U380&gt;=5,$U380&lt;=7),LOOKUP($A$3,Models!$D$7:$D$9,Models!$H$60:$H$62), IF($U380 &gt; 7,LOOKUP($A$3,Models!$D$7:$D$9,Models!$I$60:$I$62), 0)))), 0)</f>
        <v>0</v>
      </c>
    </row>
    <row r="381" spans="16:34">
      <c r="P381" s="6" t="e">
        <f ca="1">IF(LOOKUP(Beds!A414, Models!$A$4:$A$105, Models!$B$4:$B$105) = "QUEBEC 2", " ", IF(LOOKUP(Beds!A414, Models!$A$4:$A$105, Models!$B$4:$B$105) = "QUEBEC", " ", IF(Beds!B414 = 0, 0, YEAR(NOW())-IF(VALUE(LEFT(Beds!B414,2))&gt;80,CONCATENATE(19,LEFT(Beds!B414,2)),CONCATENATE(20,LEFT(Beds!B414,2))))))</f>
        <v>#N/A</v>
      </c>
      <c r="S381" s="7" t="str">
        <f>LEFT(Beds!A412,4)</f>
        <v/>
      </c>
      <c r="T381" t="str">
        <f>IF(S381 = "", " ", LOOKUP(S381,Models!$A$4:$A$99,Models!$B$4:$B$99))</f>
        <v xml:space="preserve"> </v>
      </c>
      <c r="U381" t="str">
        <f>Beds!C412</f>
        <v/>
      </c>
      <c r="W381">
        <f t="shared" si="5"/>
        <v>0</v>
      </c>
      <c r="X381" s="14">
        <f>IF($T381=Models!$E$6,IF($U381&lt;1,LOOKUP($A$3,Models!$D$7:$D$9,Models!$F$7:$F$9),IF(AND($U381&gt;=1,$U381&lt;=3),LOOKUP($A$3,Models!$D$7:$D$9,Models!$G$7:$G$9),IF(AND($U381&gt;=4,$U381&lt;=6),LOOKUP($A$3,Models!$D$7:$D$9,Models!$H$7:$H$9), IF(AND($U381&gt;=7,$U381&lt;=10),LOOKUP($A$3,Models!$D$7:$D$9,Models!$I$7:$I$9), IF($U381 &gt; 10,LOOKUP($A$3,Models!$D$7:$D$9,Models!$J$7:$J$9), 0))))), 0)</f>
        <v>0</v>
      </c>
      <c r="Y381" s="14">
        <f>IF($T381=Models!$E$11,IF($U381&lt;1,LOOKUP($A$3,Models!$D$7:$D$9,Models!$F$12:$F$14),IF(AND($U381&gt;=1,$U381&lt;=3),LOOKUP($A$3,Models!$D$7:$D$9,Models!$G$12:$G$14),IF(AND($U381&gt;=4,$U381&lt;=6),LOOKUP($A$3,Models!$D$7:$D$9,Models!$H$12:$H$14), IF(AND($U381&gt;=7,$U381&lt;=10),LOOKUP($A$3,Models!$D$7:$D$9,Models!$I$12:$I$14), IF($U381 &gt; 10,LOOKUP($A$3,Models!$D$7:$D$9,Models!$J$12:$J$14), 0))))), 0)</f>
        <v>0</v>
      </c>
      <c r="Z381" s="14">
        <f>IF($T381=Models!$E$16,IF($U381&lt;1,LOOKUP($A$3,Models!$D$7:$D$9,Models!$F$17:$F$19),IF(AND($U381&gt;=1,$U381&lt;=3),LOOKUP($A$3,Models!$D$7:$D$9,Models!$G$17:$G$19),IF(AND($U381&gt;=4,$U381&lt;=6),LOOKUP($A$3,Models!$D$7:$D$9,Models!$H$17:$H$19), IF(AND($U381&gt;=7,$U381&lt;=10),LOOKUP($A$3,Models!$D$7:$D$9,Models!$I$17:$I$19), IF($U381 &gt; 10,LOOKUP($A$3,Models!$D$7:$D$9,Models!$J$17:$J$19), 0))))), 0)</f>
        <v>0</v>
      </c>
      <c r="AA381" s="14">
        <f>IF($T381=Models!$E$21,IF($U381&lt;1,LOOKUP($A$3,Models!$D$7:$D$9,Models!$F$22:$F$24),IF(AND($U381&gt;=1,$U381&lt;=3),LOOKUP($A$3,Models!$D$7:$D$9,Models!$G$22:$G$24),IF(AND($U381&gt;=4,$U381&lt;=6),LOOKUP($A$3,Models!$D$7:$D$9,Models!$H$22:$H$24), IF(AND($U381&gt;=7,$U381&lt;=10),LOOKUP($A$3,Models!$D$7:$D$9,Models!$I$22:$I$24), IF($U381 &gt; 10,LOOKUP($A$3,Models!$D$7:$D$9,Models!$J$22:$J$24), 0))))), 0)</f>
        <v>0</v>
      </c>
      <c r="AB381" s="14">
        <f>IF($T381=Models!$E$26,IF($U381&lt;1,LOOKUP($A$3,Models!$D$7:$D$9,Models!$F$27:$F$29),IF(AND($U381&gt;=1,$U381&lt;=3),LOOKUP($A$3,Models!$D$7:$D$9,Models!$G$27:$G$29),IF(AND($U381&gt;=4,$U381&lt;=6),LOOKUP($A$3,Models!$D$7:$D$9,Models!$H$27:$H$29), IF(AND($U381&gt;=7,$U381&lt;=10),LOOKUP($A$3,Models!$D$7:$D$9,Models!$I$27:$I$29), IF($U381 &gt; 10,LOOKUP($A$3,Models!$D$7:$D$9,Models!$J$27:$J$29), 0))))), 0)</f>
        <v>0</v>
      </c>
      <c r="AC381" s="14">
        <f>IF($T381=Models!$E$31,IF($U381&lt;1,LOOKUP($A$3,Models!$D$7:$D$9,Models!$F$32:$F$34),IF(AND($U381&gt;=1,$U381&lt;=3),LOOKUP($A$3,Models!$D$7:$D$9,Models!$G$32:$G$34),IF(AND($U381&gt;=4,$U381&lt;=6),LOOKUP($A$3,Models!$D$7:$D$9,Models!$H$32:$H$34), IF(AND($U381&gt;=7,$U381&lt;=10),LOOKUP($A$3,Models!$D$7:$D$9,Models!$I$32:$I$34), IF($U381 &gt; 10,LOOKUP($A$3,Models!$D$7:$D$9,Models!$J$32:$J$34), 0))))), 0)</f>
        <v>0</v>
      </c>
      <c r="AD381" s="14">
        <f>IF($T381=Models!$E$39,IF($U381&lt;1,LOOKUP($A$3,Models!$D$7:$D$9,Models!$F$40:$F$42),IF(AND($U381&gt;=1,$U381&lt;=4),LOOKUP($A$3,Models!$D$7:$D$9,Models!$G$40:$G$42),IF(AND($U381&gt;=5,$U381&lt;=7),LOOKUP($A$3,Models!$D$7:$D$9,Models!$H$40:$H$42), IF($U381 &gt; 7,LOOKUP($A$3,Models!$D$7:$D$9,Models!$I$40:$I$42), 0)))), 0)</f>
        <v>0</v>
      </c>
      <c r="AE381" s="14">
        <f>IF($T381=Models!$E$44,IF($U381&lt;1,LOOKUP($A$3,Models!$D$7:$D$9,Models!$F$45:$F$47),IF(AND($U381&gt;=1,$U381&lt;=4),LOOKUP($A$3,Models!$D$7:$D$9,Models!$G$45:$G$47),IF(AND($U381&gt;=5,$U381&lt;=7),LOOKUP($A$3,Models!$D$7:$D$9,Models!$H$45:$H$47), IF($U381 &gt; 7,LOOKUP($A$3,Models!$D$7:$D$9,Models!$I$45:$I$47), 0)))), 0)</f>
        <v>0</v>
      </c>
      <c r="AF381" s="14">
        <f>IF($T381=Models!$E$49,IF($U381&lt;1,LOOKUP($A$3,Models!$D$7:$D$9,Models!$F$50:$F$52),IF(AND($U381&gt;=1,$U381&lt;=4),LOOKUP($A$3,Models!$D$7:$D$9,Models!$G$50:$G$52),IF(AND($U381&gt;=5,$U381&lt;=7),LOOKUP($A$3,Models!$D$7:$D$9,Models!$H$50:$H$52), IF($U381 &gt; 7,LOOKUP($A$3,Models!$D$7:$D$9,Models!$I$50:$I$52), 0)))), 0)</f>
        <v>0</v>
      </c>
      <c r="AG381" s="14">
        <f>IF($T381=Models!$E$54,IF($U381&lt;1,LOOKUP($A$3,Models!$D$7:$D$9,Models!$F$55:$F$57),IF(AND($U381&gt;=1,$U381&lt;=4),LOOKUP($A$3,Models!$D$7:$D$9,Models!$G$55:$G$57),IF(AND($U381&gt;=5,$U381&lt;=7),LOOKUP($A$3,Models!$D$7:$D$9,Models!$H$55:$H$57), IF($U381 &gt; 7,LOOKUP($A$3,Models!$D$7:$D$9,Models!$I$55:$I$57), 0)))), 0)</f>
        <v>0</v>
      </c>
      <c r="AH381" s="14">
        <f>IF($T381=Models!$E$59,IF($U381&lt;1,LOOKUP($A$3,Models!$D$7:$D$9,Models!$F$60:$F$62),IF(AND($U381&gt;=1,$U381&lt;=4),LOOKUP($A$3,Models!$D$7:$D$9,Models!$G$60:$G$62),IF(AND($U381&gt;=5,$U381&lt;=7),LOOKUP($A$3,Models!$D$7:$D$9,Models!$H$60:$H$62), IF($U381 &gt; 7,LOOKUP($A$3,Models!$D$7:$D$9,Models!$I$60:$I$62), 0)))), 0)</f>
        <v>0</v>
      </c>
    </row>
    <row r="382" spans="16:34">
      <c r="P382" s="6" t="e">
        <f ca="1">IF(LOOKUP(Beds!A415, Models!$A$4:$A$105, Models!$B$4:$B$105) = "QUEBEC 2", " ", IF(LOOKUP(Beds!A415, Models!$A$4:$A$105, Models!$B$4:$B$105) = "QUEBEC", " ", IF(Beds!B415 = 0, 0, YEAR(NOW())-IF(VALUE(LEFT(Beds!B415,2))&gt;80,CONCATENATE(19,LEFT(Beds!B415,2)),CONCATENATE(20,LEFT(Beds!B415,2))))))</f>
        <v>#N/A</v>
      </c>
      <c r="S382" s="7" t="str">
        <f>LEFT(Beds!A413,4)</f>
        <v/>
      </c>
      <c r="T382" t="str">
        <f>IF(S382 = "", " ", LOOKUP(S382,Models!$A$4:$A$99,Models!$B$4:$B$99))</f>
        <v xml:space="preserve"> </v>
      </c>
      <c r="U382" t="str">
        <f>Beds!C413</f>
        <v/>
      </c>
      <c r="W382">
        <f t="shared" si="5"/>
        <v>0</v>
      </c>
      <c r="X382" s="14">
        <f>IF($T382=Models!$E$6,IF($U382&lt;1,LOOKUP($A$3,Models!$D$7:$D$9,Models!$F$7:$F$9),IF(AND($U382&gt;=1,$U382&lt;=3),LOOKUP($A$3,Models!$D$7:$D$9,Models!$G$7:$G$9),IF(AND($U382&gt;=4,$U382&lt;=6),LOOKUP($A$3,Models!$D$7:$D$9,Models!$H$7:$H$9), IF(AND($U382&gt;=7,$U382&lt;=10),LOOKUP($A$3,Models!$D$7:$D$9,Models!$I$7:$I$9), IF($U382 &gt; 10,LOOKUP($A$3,Models!$D$7:$D$9,Models!$J$7:$J$9), 0))))), 0)</f>
        <v>0</v>
      </c>
      <c r="Y382" s="14">
        <f>IF($T382=Models!$E$11,IF($U382&lt;1,LOOKUP($A$3,Models!$D$7:$D$9,Models!$F$12:$F$14),IF(AND($U382&gt;=1,$U382&lt;=3),LOOKUP($A$3,Models!$D$7:$D$9,Models!$G$12:$G$14),IF(AND($U382&gt;=4,$U382&lt;=6),LOOKUP($A$3,Models!$D$7:$D$9,Models!$H$12:$H$14), IF(AND($U382&gt;=7,$U382&lt;=10),LOOKUP($A$3,Models!$D$7:$D$9,Models!$I$12:$I$14), IF($U382 &gt; 10,LOOKUP($A$3,Models!$D$7:$D$9,Models!$J$12:$J$14), 0))))), 0)</f>
        <v>0</v>
      </c>
      <c r="Z382" s="14">
        <f>IF($T382=Models!$E$16,IF($U382&lt;1,LOOKUP($A$3,Models!$D$7:$D$9,Models!$F$17:$F$19),IF(AND($U382&gt;=1,$U382&lt;=3),LOOKUP($A$3,Models!$D$7:$D$9,Models!$G$17:$G$19),IF(AND($U382&gt;=4,$U382&lt;=6),LOOKUP($A$3,Models!$D$7:$D$9,Models!$H$17:$H$19), IF(AND($U382&gt;=7,$U382&lt;=10),LOOKUP($A$3,Models!$D$7:$D$9,Models!$I$17:$I$19), IF($U382 &gt; 10,LOOKUP($A$3,Models!$D$7:$D$9,Models!$J$17:$J$19), 0))))), 0)</f>
        <v>0</v>
      </c>
      <c r="AA382" s="14">
        <f>IF($T382=Models!$E$21,IF($U382&lt;1,LOOKUP($A$3,Models!$D$7:$D$9,Models!$F$22:$F$24),IF(AND($U382&gt;=1,$U382&lt;=3),LOOKUP($A$3,Models!$D$7:$D$9,Models!$G$22:$G$24),IF(AND($U382&gt;=4,$U382&lt;=6),LOOKUP($A$3,Models!$D$7:$D$9,Models!$H$22:$H$24), IF(AND($U382&gt;=7,$U382&lt;=10),LOOKUP($A$3,Models!$D$7:$D$9,Models!$I$22:$I$24), IF($U382 &gt; 10,LOOKUP($A$3,Models!$D$7:$D$9,Models!$J$22:$J$24), 0))))), 0)</f>
        <v>0</v>
      </c>
      <c r="AB382" s="14">
        <f>IF($T382=Models!$E$26,IF($U382&lt;1,LOOKUP($A$3,Models!$D$7:$D$9,Models!$F$27:$F$29),IF(AND($U382&gt;=1,$U382&lt;=3),LOOKUP($A$3,Models!$D$7:$D$9,Models!$G$27:$G$29),IF(AND($U382&gt;=4,$U382&lt;=6),LOOKUP($A$3,Models!$D$7:$D$9,Models!$H$27:$H$29), IF(AND($U382&gt;=7,$U382&lt;=10),LOOKUP($A$3,Models!$D$7:$D$9,Models!$I$27:$I$29), IF($U382 &gt; 10,LOOKUP($A$3,Models!$D$7:$D$9,Models!$J$27:$J$29), 0))))), 0)</f>
        <v>0</v>
      </c>
      <c r="AC382" s="14">
        <f>IF($T382=Models!$E$31,IF($U382&lt;1,LOOKUP($A$3,Models!$D$7:$D$9,Models!$F$32:$F$34),IF(AND($U382&gt;=1,$U382&lt;=3),LOOKUP($A$3,Models!$D$7:$D$9,Models!$G$32:$G$34),IF(AND($U382&gt;=4,$U382&lt;=6),LOOKUP($A$3,Models!$D$7:$D$9,Models!$H$32:$H$34), IF(AND($U382&gt;=7,$U382&lt;=10),LOOKUP($A$3,Models!$D$7:$D$9,Models!$I$32:$I$34), IF($U382 &gt; 10,LOOKUP($A$3,Models!$D$7:$D$9,Models!$J$32:$J$34), 0))))), 0)</f>
        <v>0</v>
      </c>
      <c r="AD382" s="14">
        <f>IF($T382=Models!$E$39,IF($U382&lt;1,LOOKUP($A$3,Models!$D$7:$D$9,Models!$F$40:$F$42),IF(AND($U382&gt;=1,$U382&lt;=4),LOOKUP($A$3,Models!$D$7:$D$9,Models!$G$40:$G$42),IF(AND($U382&gt;=5,$U382&lt;=7),LOOKUP($A$3,Models!$D$7:$D$9,Models!$H$40:$H$42), IF($U382 &gt; 7,LOOKUP($A$3,Models!$D$7:$D$9,Models!$I$40:$I$42), 0)))), 0)</f>
        <v>0</v>
      </c>
      <c r="AE382" s="14">
        <f>IF($T382=Models!$E$44,IF($U382&lt;1,LOOKUP($A$3,Models!$D$7:$D$9,Models!$F$45:$F$47),IF(AND($U382&gt;=1,$U382&lt;=4),LOOKUP($A$3,Models!$D$7:$D$9,Models!$G$45:$G$47),IF(AND($U382&gt;=5,$U382&lt;=7),LOOKUP($A$3,Models!$D$7:$D$9,Models!$H$45:$H$47), IF($U382 &gt; 7,LOOKUP($A$3,Models!$D$7:$D$9,Models!$I$45:$I$47), 0)))), 0)</f>
        <v>0</v>
      </c>
      <c r="AF382" s="14">
        <f>IF($T382=Models!$E$49,IF($U382&lt;1,LOOKUP($A$3,Models!$D$7:$D$9,Models!$F$50:$F$52),IF(AND($U382&gt;=1,$U382&lt;=4),LOOKUP($A$3,Models!$D$7:$D$9,Models!$G$50:$G$52),IF(AND($U382&gt;=5,$U382&lt;=7),LOOKUP($A$3,Models!$D$7:$D$9,Models!$H$50:$H$52), IF($U382 &gt; 7,LOOKUP($A$3,Models!$D$7:$D$9,Models!$I$50:$I$52), 0)))), 0)</f>
        <v>0</v>
      </c>
      <c r="AG382" s="14">
        <f>IF($T382=Models!$E$54,IF($U382&lt;1,LOOKUP($A$3,Models!$D$7:$D$9,Models!$F$55:$F$57),IF(AND($U382&gt;=1,$U382&lt;=4),LOOKUP($A$3,Models!$D$7:$D$9,Models!$G$55:$G$57),IF(AND($U382&gt;=5,$U382&lt;=7),LOOKUP($A$3,Models!$D$7:$D$9,Models!$H$55:$H$57), IF($U382 &gt; 7,LOOKUP($A$3,Models!$D$7:$D$9,Models!$I$55:$I$57), 0)))), 0)</f>
        <v>0</v>
      </c>
      <c r="AH382" s="14">
        <f>IF($T382=Models!$E$59,IF($U382&lt;1,LOOKUP($A$3,Models!$D$7:$D$9,Models!$F$60:$F$62),IF(AND($U382&gt;=1,$U382&lt;=4),LOOKUP($A$3,Models!$D$7:$D$9,Models!$G$60:$G$62),IF(AND($U382&gt;=5,$U382&lt;=7),LOOKUP($A$3,Models!$D$7:$D$9,Models!$H$60:$H$62), IF($U382 &gt; 7,LOOKUP($A$3,Models!$D$7:$D$9,Models!$I$60:$I$62), 0)))), 0)</f>
        <v>0</v>
      </c>
    </row>
    <row r="383" spans="16:34">
      <c r="P383" s="6" t="e">
        <f ca="1">IF(LOOKUP(Beds!A416, Models!$A$4:$A$105, Models!$B$4:$B$105) = "QUEBEC 2", " ", IF(LOOKUP(Beds!A416, Models!$A$4:$A$105, Models!$B$4:$B$105) = "QUEBEC", " ", IF(Beds!B416 = 0, 0, YEAR(NOW())-IF(VALUE(LEFT(Beds!B416,2))&gt;80,CONCATENATE(19,LEFT(Beds!B416,2)),CONCATENATE(20,LEFT(Beds!B416,2))))))</f>
        <v>#N/A</v>
      </c>
      <c r="S383" s="7" t="str">
        <f>LEFT(Beds!A414,4)</f>
        <v/>
      </c>
      <c r="T383" t="str">
        <f>IF(S383 = "", " ", LOOKUP(S383,Models!$A$4:$A$99,Models!$B$4:$B$99))</f>
        <v xml:space="preserve"> </v>
      </c>
      <c r="U383" t="str">
        <f>Beds!C414</f>
        <v/>
      </c>
      <c r="W383">
        <f t="shared" si="5"/>
        <v>0</v>
      </c>
      <c r="X383" s="14">
        <f>IF($T383=Models!$E$6,IF($U383&lt;1,LOOKUP($A$3,Models!$D$7:$D$9,Models!$F$7:$F$9),IF(AND($U383&gt;=1,$U383&lt;=3),LOOKUP($A$3,Models!$D$7:$D$9,Models!$G$7:$G$9),IF(AND($U383&gt;=4,$U383&lt;=6),LOOKUP($A$3,Models!$D$7:$D$9,Models!$H$7:$H$9), IF(AND($U383&gt;=7,$U383&lt;=10),LOOKUP($A$3,Models!$D$7:$D$9,Models!$I$7:$I$9), IF($U383 &gt; 10,LOOKUP($A$3,Models!$D$7:$D$9,Models!$J$7:$J$9), 0))))), 0)</f>
        <v>0</v>
      </c>
      <c r="Y383" s="14">
        <f>IF($T383=Models!$E$11,IF($U383&lt;1,LOOKUP($A$3,Models!$D$7:$D$9,Models!$F$12:$F$14),IF(AND($U383&gt;=1,$U383&lt;=3),LOOKUP($A$3,Models!$D$7:$D$9,Models!$G$12:$G$14),IF(AND($U383&gt;=4,$U383&lt;=6),LOOKUP($A$3,Models!$D$7:$D$9,Models!$H$12:$H$14), IF(AND($U383&gt;=7,$U383&lt;=10),LOOKUP($A$3,Models!$D$7:$D$9,Models!$I$12:$I$14), IF($U383 &gt; 10,LOOKUP($A$3,Models!$D$7:$D$9,Models!$J$12:$J$14), 0))))), 0)</f>
        <v>0</v>
      </c>
      <c r="Z383" s="14">
        <f>IF($T383=Models!$E$16,IF($U383&lt;1,LOOKUP($A$3,Models!$D$7:$D$9,Models!$F$17:$F$19),IF(AND($U383&gt;=1,$U383&lt;=3),LOOKUP($A$3,Models!$D$7:$D$9,Models!$G$17:$G$19),IF(AND($U383&gt;=4,$U383&lt;=6),LOOKUP($A$3,Models!$D$7:$D$9,Models!$H$17:$H$19), IF(AND($U383&gt;=7,$U383&lt;=10),LOOKUP($A$3,Models!$D$7:$D$9,Models!$I$17:$I$19), IF($U383 &gt; 10,LOOKUP($A$3,Models!$D$7:$D$9,Models!$J$17:$J$19), 0))))), 0)</f>
        <v>0</v>
      </c>
      <c r="AA383" s="14">
        <f>IF($T383=Models!$E$21,IF($U383&lt;1,LOOKUP($A$3,Models!$D$7:$D$9,Models!$F$22:$F$24),IF(AND($U383&gt;=1,$U383&lt;=3),LOOKUP($A$3,Models!$D$7:$D$9,Models!$G$22:$G$24),IF(AND($U383&gt;=4,$U383&lt;=6),LOOKUP($A$3,Models!$D$7:$D$9,Models!$H$22:$H$24), IF(AND($U383&gt;=7,$U383&lt;=10),LOOKUP($A$3,Models!$D$7:$D$9,Models!$I$22:$I$24), IF($U383 &gt; 10,LOOKUP($A$3,Models!$D$7:$D$9,Models!$J$22:$J$24), 0))))), 0)</f>
        <v>0</v>
      </c>
      <c r="AB383" s="14">
        <f>IF($T383=Models!$E$26,IF($U383&lt;1,LOOKUP($A$3,Models!$D$7:$D$9,Models!$F$27:$F$29),IF(AND($U383&gt;=1,$U383&lt;=3),LOOKUP($A$3,Models!$D$7:$D$9,Models!$G$27:$G$29),IF(AND($U383&gt;=4,$U383&lt;=6),LOOKUP($A$3,Models!$D$7:$D$9,Models!$H$27:$H$29), IF(AND($U383&gt;=7,$U383&lt;=10),LOOKUP($A$3,Models!$D$7:$D$9,Models!$I$27:$I$29), IF($U383 &gt; 10,LOOKUP($A$3,Models!$D$7:$D$9,Models!$J$27:$J$29), 0))))), 0)</f>
        <v>0</v>
      </c>
      <c r="AC383" s="14">
        <f>IF($T383=Models!$E$31,IF($U383&lt;1,LOOKUP($A$3,Models!$D$7:$D$9,Models!$F$32:$F$34),IF(AND($U383&gt;=1,$U383&lt;=3),LOOKUP($A$3,Models!$D$7:$D$9,Models!$G$32:$G$34),IF(AND($U383&gt;=4,$U383&lt;=6),LOOKUP($A$3,Models!$D$7:$D$9,Models!$H$32:$H$34), IF(AND($U383&gt;=7,$U383&lt;=10),LOOKUP($A$3,Models!$D$7:$D$9,Models!$I$32:$I$34), IF($U383 &gt; 10,LOOKUP($A$3,Models!$D$7:$D$9,Models!$J$32:$J$34), 0))))), 0)</f>
        <v>0</v>
      </c>
      <c r="AD383" s="14">
        <f>IF($T383=Models!$E$39,IF($U383&lt;1,LOOKUP($A$3,Models!$D$7:$D$9,Models!$F$40:$F$42),IF(AND($U383&gt;=1,$U383&lt;=4),LOOKUP($A$3,Models!$D$7:$D$9,Models!$G$40:$G$42),IF(AND($U383&gt;=5,$U383&lt;=7),LOOKUP($A$3,Models!$D$7:$D$9,Models!$H$40:$H$42), IF($U383 &gt; 7,LOOKUP($A$3,Models!$D$7:$D$9,Models!$I$40:$I$42), 0)))), 0)</f>
        <v>0</v>
      </c>
      <c r="AE383" s="14">
        <f>IF($T383=Models!$E$44,IF($U383&lt;1,LOOKUP($A$3,Models!$D$7:$D$9,Models!$F$45:$F$47),IF(AND($U383&gt;=1,$U383&lt;=4),LOOKUP($A$3,Models!$D$7:$D$9,Models!$G$45:$G$47),IF(AND($U383&gt;=5,$U383&lt;=7),LOOKUP($A$3,Models!$D$7:$D$9,Models!$H$45:$H$47), IF($U383 &gt; 7,LOOKUP($A$3,Models!$D$7:$D$9,Models!$I$45:$I$47), 0)))), 0)</f>
        <v>0</v>
      </c>
      <c r="AF383" s="14">
        <f>IF($T383=Models!$E$49,IF($U383&lt;1,LOOKUP($A$3,Models!$D$7:$D$9,Models!$F$50:$F$52),IF(AND($U383&gt;=1,$U383&lt;=4),LOOKUP($A$3,Models!$D$7:$D$9,Models!$G$50:$G$52),IF(AND($U383&gt;=5,$U383&lt;=7),LOOKUP($A$3,Models!$D$7:$D$9,Models!$H$50:$H$52), IF($U383 &gt; 7,LOOKUP($A$3,Models!$D$7:$D$9,Models!$I$50:$I$52), 0)))), 0)</f>
        <v>0</v>
      </c>
      <c r="AG383" s="14">
        <f>IF($T383=Models!$E$54,IF($U383&lt;1,LOOKUP($A$3,Models!$D$7:$D$9,Models!$F$55:$F$57),IF(AND($U383&gt;=1,$U383&lt;=4),LOOKUP($A$3,Models!$D$7:$D$9,Models!$G$55:$G$57),IF(AND($U383&gt;=5,$U383&lt;=7),LOOKUP($A$3,Models!$D$7:$D$9,Models!$H$55:$H$57), IF($U383 &gt; 7,LOOKUP($A$3,Models!$D$7:$D$9,Models!$I$55:$I$57), 0)))), 0)</f>
        <v>0</v>
      </c>
      <c r="AH383" s="14">
        <f>IF($T383=Models!$E$59,IF($U383&lt;1,LOOKUP($A$3,Models!$D$7:$D$9,Models!$F$60:$F$62),IF(AND($U383&gt;=1,$U383&lt;=4),LOOKUP($A$3,Models!$D$7:$D$9,Models!$G$60:$G$62),IF(AND($U383&gt;=5,$U383&lt;=7),LOOKUP($A$3,Models!$D$7:$D$9,Models!$H$60:$H$62), IF($U383 &gt; 7,LOOKUP($A$3,Models!$D$7:$D$9,Models!$I$60:$I$62), 0)))), 0)</f>
        <v>0</v>
      </c>
    </row>
    <row r="384" spans="16:34">
      <c r="P384" s="6" t="e">
        <f ca="1">IF(LOOKUP(Beds!A417, Models!$A$4:$A$105, Models!$B$4:$B$105) = "QUEBEC 2", " ", IF(LOOKUP(Beds!A417, Models!$A$4:$A$105, Models!$B$4:$B$105) = "QUEBEC", " ", IF(Beds!B417 = 0, 0, YEAR(NOW())-IF(VALUE(LEFT(Beds!B417,2))&gt;80,CONCATENATE(19,LEFT(Beds!B417,2)),CONCATENATE(20,LEFT(Beds!B417,2))))))</f>
        <v>#N/A</v>
      </c>
      <c r="S384" s="7" t="str">
        <f>LEFT(Beds!A415,4)</f>
        <v/>
      </c>
      <c r="T384" t="str">
        <f>IF(S384 = "", " ", LOOKUP(S384,Models!$A$4:$A$99,Models!$B$4:$B$99))</f>
        <v xml:space="preserve"> </v>
      </c>
      <c r="U384" t="str">
        <f>Beds!C415</f>
        <v/>
      </c>
      <c r="W384">
        <f t="shared" si="5"/>
        <v>0</v>
      </c>
      <c r="X384" s="14">
        <f>IF($T384=Models!$E$6,IF($U384&lt;1,LOOKUP($A$3,Models!$D$7:$D$9,Models!$F$7:$F$9),IF(AND($U384&gt;=1,$U384&lt;=3),LOOKUP($A$3,Models!$D$7:$D$9,Models!$G$7:$G$9),IF(AND($U384&gt;=4,$U384&lt;=6),LOOKUP($A$3,Models!$D$7:$D$9,Models!$H$7:$H$9), IF(AND($U384&gt;=7,$U384&lt;=10),LOOKUP($A$3,Models!$D$7:$D$9,Models!$I$7:$I$9), IF($U384 &gt; 10,LOOKUP($A$3,Models!$D$7:$D$9,Models!$J$7:$J$9), 0))))), 0)</f>
        <v>0</v>
      </c>
      <c r="Y384" s="14">
        <f>IF($T384=Models!$E$11,IF($U384&lt;1,LOOKUP($A$3,Models!$D$7:$D$9,Models!$F$12:$F$14),IF(AND($U384&gt;=1,$U384&lt;=3),LOOKUP($A$3,Models!$D$7:$D$9,Models!$G$12:$G$14),IF(AND($U384&gt;=4,$U384&lt;=6),LOOKUP($A$3,Models!$D$7:$D$9,Models!$H$12:$H$14), IF(AND($U384&gt;=7,$U384&lt;=10),LOOKUP($A$3,Models!$D$7:$D$9,Models!$I$12:$I$14), IF($U384 &gt; 10,LOOKUP($A$3,Models!$D$7:$D$9,Models!$J$12:$J$14), 0))))), 0)</f>
        <v>0</v>
      </c>
      <c r="Z384" s="14">
        <f>IF($T384=Models!$E$16,IF($U384&lt;1,LOOKUP($A$3,Models!$D$7:$D$9,Models!$F$17:$F$19),IF(AND($U384&gt;=1,$U384&lt;=3),LOOKUP($A$3,Models!$D$7:$D$9,Models!$G$17:$G$19),IF(AND($U384&gt;=4,$U384&lt;=6),LOOKUP($A$3,Models!$D$7:$D$9,Models!$H$17:$H$19), IF(AND($U384&gt;=7,$U384&lt;=10),LOOKUP($A$3,Models!$D$7:$D$9,Models!$I$17:$I$19), IF($U384 &gt; 10,LOOKUP($A$3,Models!$D$7:$D$9,Models!$J$17:$J$19), 0))))), 0)</f>
        <v>0</v>
      </c>
      <c r="AA384" s="14">
        <f>IF($T384=Models!$E$21,IF($U384&lt;1,LOOKUP($A$3,Models!$D$7:$D$9,Models!$F$22:$F$24),IF(AND($U384&gt;=1,$U384&lt;=3),LOOKUP($A$3,Models!$D$7:$D$9,Models!$G$22:$G$24),IF(AND($U384&gt;=4,$U384&lt;=6),LOOKUP($A$3,Models!$D$7:$D$9,Models!$H$22:$H$24), IF(AND($U384&gt;=7,$U384&lt;=10),LOOKUP($A$3,Models!$D$7:$D$9,Models!$I$22:$I$24), IF($U384 &gt; 10,LOOKUP($A$3,Models!$D$7:$D$9,Models!$J$22:$J$24), 0))))), 0)</f>
        <v>0</v>
      </c>
      <c r="AB384" s="14">
        <f>IF($T384=Models!$E$26,IF($U384&lt;1,LOOKUP($A$3,Models!$D$7:$D$9,Models!$F$27:$F$29),IF(AND($U384&gt;=1,$U384&lt;=3),LOOKUP($A$3,Models!$D$7:$D$9,Models!$G$27:$G$29),IF(AND($U384&gt;=4,$U384&lt;=6),LOOKUP($A$3,Models!$D$7:$D$9,Models!$H$27:$H$29), IF(AND($U384&gt;=7,$U384&lt;=10),LOOKUP($A$3,Models!$D$7:$D$9,Models!$I$27:$I$29), IF($U384 &gt; 10,LOOKUP($A$3,Models!$D$7:$D$9,Models!$J$27:$J$29), 0))))), 0)</f>
        <v>0</v>
      </c>
      <c r="AC384" s="14">
        <f>IF($T384=Models!$E$31,IF($U384&lt;1,LOOKUP($A$3,Models!$D$7:$D$9,Models!$F$32:$F$34),IF(AND($U384&gt;=1,$U384&lt;=3),LOOKUP($A$3,Models!$D$7:$D$9,Models!$G$32:$G$34),IF(AND($U384&gt;=4,$U384&lt;=6),LOOKUP($A$3,Models!$D$7:$D$9,Models!$H$32:$H$34), IF(AND($U384&gt;=7,$U384&lt;=10),LOOKUP($A$3,Models!$D$7:$D$9,Models!$I$32:$I$34), IF($U384 &gt; 10,LOOKUP($A$3,Models!$D$7:$D$9,Models!$J$32:$J$34), 0))))), 0)</f>
        <v>0</v>
      </c>
      <c r="AD384" s="14">
        <f>IF($T384=Models!$E$39,IF($U384&lt;1,LOOKUP($A$3,Models!$D$7:$D$9,Models!$F$40:$F$42),IF(AND($U384&gt;=1,$U384&lt;=4),LOOKUP($A$3,Models!$D$7:$D$9,Models!$G$40:$G$42),IF(AND($U384&gt;=5,$U384&lt;=7),LOOKUP($A$3,Models!$D$7:$D$9,Models!$H$40:$H$42), IF($U384 &gt; 7,LOOKUP($A$3,Models!$D$7:$D$9,Models!$I$40:$I$42), 0)))), 0)</f>
        <v>0</v>
      </c>
      <c r="AE384" s="14">
        <f>IF($T384=Models!$E$44,IF($U384&lt;1,LOOKUP($A$3,Models!$D$7:$D$9,Models!$F$45:$F$47),IF(AND($U384&gt;=1,$U384&lt;=4),LOOKUP($A$3,Models!$D$7:$D$9,Models!$G$45:$G$47),IF(AND($U384&gt;=5,$U384&lt;=7),LOOKUP($A$3,Models!$D$7:$D$9,Models!$H$45:$H$47), IF($U384 &gt; 7,LOOKUP($A$3,Models!$D$7:$D$9,Models!$I$45:$I$47), 0)))), 0)</f>
        <v>0</v>
      </c>
      <c r="AF384" s="14">
        <f>IF($T384=Models!$E$49,IF($U384&lt;1,LOOKUP($A$3,Models!$D$7:$D$9,Models!$F$50:$F$52),IF(AND($U384&gt;=1,$U384&lt;=4),LOOKUP($A$3,Models!$D$7:$D$9,Models!$G$50:$G$52),IF(AND($U384&gt;=5,$U384&lt;=7),LOOKUP($A$3,Models!$D$7:$D$9,Models!$H$50:$H$52), IF($U384 &gt; 7,LOOKUP($A$3,Models!$D$7:$D$9,Models!$I$50:$I$52), 0)))), 0)</f>
        <v>0</v>
      </c>
      <c r="AG384" s="14">
        <f>IF($T384=Models!$E$54,IF($U384&lt;1,LOOKUP($A$3,Models!$D$7:$D$9,Models!$F$55:$F$57),IF(AND($U384&gt;=1,$U384&lt;=4),LOOKUP($A$3,Models!$D$7:$D$9,Models!$G$55:$G$57),IF(AND($U384&gt;=5,$U384&lt;=7),LOOKUP($A$3,Models!$D$7:$D$9,Models!$H$55:$H$57), IF($U384 &gt; 7,LOOKUP($A$3,Models!$D$7:$D$9,Models!$I$55:$I$57), 0)))), 0)</f>
        <v>0</v>
      </c>
      <c r="AH384" s="14">
        <f>IF($T384=Models!$E$59,IF($U384&lt;1,LOOKUP($A$3,Models!$D$7:$D$9,Models!$F$60:$F$62),IF(AND($U384&gt;=1,$U384&lt;=4),LOOKUP($A$3,Models!$D$7:$D$9,Models!$G$60:$G$62),IF(AND($U384&gt;=5,$U384&lt;=7),LOOKUP($A$3,Models!$D$7:$D$9,Models!$H$60:$H$62), IF($U384 &gt; 7,LOOKUP($A$3,Models!$D$7:$D$9,Models!$I$60:$I$62), 0)))), 0)</f>
        <v>0</v>
      </c>
    </row>
    <row r="385" spans="16:34">
      <c r="P385" s="6" t="e">
        <f ca="1">IF(LOOKUP(Beds!A418, Models!$A$4:$A$105, Models!$B$4:$B$105) = "QUEBEC 2", " ", IF(LOOKUP(Beds!A418, Models!$A$4:$A$105, Models!$B$4:$B$105) = "QUEBEC", " ", IF(Beds!B418 = 0, 0, YEAR(NOW())-IF(VALUE(LEFT(Beds!B418,2))&gt;80,CONCATENATE(19,LEFT(Beds!B418,2)),CONCATENATE(20,LEFT(Beds!B418,2))))))</f>
        <v>#N/A</v>
      </c>
      <c r="S385" s="7" t="str">
        <f>LEFT(Beds!A416,4)</f>
        <v/>
      </c>
      <c r="T385" t="str">
        <f>IF(S385 = "", " ", LOOKUP(S385,Models!$A$4:$A$99,Models!$B$4:$B$99))</f>
        <v xml:space="preserve"> </v>
      </c>
      <c r="U385" t="str">
        <f>Beds!C416</f>
        <v/>
      </c>
      <c r="W385">
        <f t="shared" si="5"/>
        <v>0</v>
      </c>
      <c r="X385" s="14">
        <f>IF($T385=Models!$E$6,IF($U385&lt;1,LOOKUP($A$3,Models!$D$7:$D$9,Models!$F$7:$F$9),IF(AND($U385&gt;=1,$U385&lt;=3),LOOKUP($A$3,Models!$D$7:$D$9,Models!$G$7:$G$9),IF(AND($U385&gt;=4,$U385&lt;=6),LOOKUP($A$3,Models!$D$7:$D$9,Models!$H$7:$H$9), IF(AND($U385&gt;=7,$U385&lt;=10),LOOKUP($A$3,Models!$D$7:$D$9,Models!$I$7:$I$9), IF($U385 &gt; 10,LOOKUP($A$3,Models!$D$7:$D$9,Models!$J$7:$J$9), 0))))), 0)</f>
        <v>0</v>
      </c>
      <c r="Y385" s="14">
        <f>IF($T385=Models!$E$11,IF($U385&lt;1,LOOKUP($A$3,Models!$D$7:$D$9,Models!$F$12:$F$14),IF(AND($U385&gt;=1,$U385&lt;=3),LOOKUP($A$3,Models!$D$7:$D$9,Models!$G$12:$G$14),IF(AND($U385&gt;=4,$U385&lt;=6),LOOKUP($A$3,Models!$D$7:$D$9,Models!$H$12:$H$14), IF(AND($U385&gt;=7,$U385&lt;=10),LOOKUP($A$3,Models!$D$7:$D$9,Models!$I$12:$I$14), IF($U385 &gt; 10,LOOKUP($A$3,Models!$D$7:$D$9,Models!$J$12:$J$14), 0))))), 0)</f>
        <v>0</v>
      </c>
      <c r="Z385" s="14">
        <f>IF($T385=Models!$E$16,IF($U385&lt;1,LOOKUP($A$3,Models!$D$7:$D$9,Models!$F$17:$F$19),IF(AND($U385&gt;=1,$U385&lt;=3),LOOKUP($A$3,Models!$D$7:$D$9,Models!$G$17:$G$19),IF(AND($U385&gt;=4,$U385&lt;=6),LOOKUP($A$3,Models!$D$7:$D$9,Models!$H$17:$H$19), IF(AND($U385&gt;=7,$U385&lt;=10),LOOKUP($A$3,Models!$D$7:$D$9,Models!$I$17:$I$19), IF($U385 &gt; 10,LOOKUP($A$3,Models!$D$7:$D$9,Models!$J$17:$J$19), 0))))), 0)</f>
        <v>0</v>
      </c>
      <c r="AA385" s="14">
        <f>IF($T385=Models!$E$21,IF($U385&lt;1,LOOKUP($A$3,Models!$D$7:$D$9,Models!$F$22:$F$24),IF(AND($U385&gt;=1,$U385&lt;=3),LOOKUP($A$3,Models!$D$7:$D$9,Models!$G$22:$G$24),IF(AND($U385&gt;=4,$U385&lt;=6),LOOKUP($A$3,Models!$D$7:$D$9,Models!$H$22:$H$24), IF(AND($U385&gt;=7,$U385&lt;=10),LOOKUP($A$3,Models!$D$7:$D$9,Models!$I$22:$I$24), IF($U385 &gt; 10,LOOKUP($A$3,Models!$D$7:$D$9,Models!$J$22:$J$24), 0))))), 0)</f>
        <v>0</v>
      </c>
      <c r="AB385" s="14">
        <f>IF($T385=Models!$E$26,IF($U385&lt;1,LOOKUP($A$3,Models!$D$7:$D$9,Models!$F$27:$F$29),IF(AND($U385&gt;=1,$U385&lt;=3),LOOKUP($A$3,Models!$D$7:$D$9,Models!$G$27:$G$29),IF(AND($U385&gt;=4,$U385&lt;=6),LOOKUP($A$3,Models!$D$7:$D$9,Models!$H$27:$H$29), IF(AND($U385&gt;=7,$U385&lt;=10),LOOKUP($A$3,Models!$D$7:$D$9,Models!$I$27:$I$29), IF($U385 &gt; 10,LOOKUP($A$3,Models!$D$7:$D$9,Models!$J$27:$J$29), 0))))), 0)</f>
        <v>0</v>
      </c>
      <c r="AC385" s="14">
        <f>IF($T385=Models!$E$31,IF($U385&lt;1,LOOKUP($A$3,Models!$D$7:$D$9,Models!$F$32:$F$34),IF(AND($U385&gt;=1,$U385&lt;=3),LOOKUP($A$3,Models!$D$7:$D$9,Models!$G$32:$G$34),IF(AND($U385&gt;=4,$U385&lt;=6),LOOKUP($A$3,Models!$D$7:$D$9,Models!$H$32:$H$34), IF(AND($U385&gt;=7,$U385&lt;=10),LOOKUP($A$3,Models!$D$7:$D$9,Models!$I$32:$I$34), IF($U385 &gt; 10,LOOKUP($A$3,Models!$D$7:$D$9,Models!$J$32:$J$34), 0))))), 0)</f>
        <v>0</v>
      </c>
      <c r="AD385" s="14">
        <f>IF($T385=Models!$E$39,IF($U385&lt;1,LOOKUP($A$3,Models!$D$7:$D$9,Models!$F$40:$F$42),IF(AND($U385&gt;=1,$U385&lt;=4),LOOKUP($A$3,Models!$D$7:$D$9,Models!$G$40:$G$42),IF(AND($U385&gt;=5,$U385&lt;=7),LOOKUP($A$3,Models!$D$7:$D$9,Models!$H$40:$H$42), IF($U385 &gt; 7,LOOKUP($A$3,Models!$D$7:$D$9,Models!$I$40:$I$42), 0)))), 0)</f>
        <v>0</v>
      </c>
      <c r="AE385" s="14">
        <f>IF($T385=Models!$E$44,IF($U385&lt;1,LOOKUP($A$3,Models!$D$7:$D$9,Models!$F$45:$F$47),IF(AND($U385&gt;=1,$U385&lt;=4),LOOKUP($A$3,Models!$D$7:$D$9,Models!$G$45:$G$47),IF(AND($U385&gt;=5,$U385&lt;=7),LOOKUP($A$3,Models!$D$7:$D$9,Models!$H$45:$H$47), IF($U385 &gt; 7,LOOKUP($A$3,Models!$D$7:$D$9,Models!$I$45:$I$47), 0)))), 0)</f>
        <v>0</v>
      </c>
      <c r="AF385" s="14">
        <f>IF($T385=Models!$E$49,IF($U385&lt;1,LOOKUP($A$3,Models!$D$7:$D$9,Models!$F$50:$F$52),IF(AND($U385&gt;=1,$U385&lt;=4),LOOKUP($A$3,Models!$D$7:$D$9,Models!$G$50:$G$52),IF(AND($U385&gt;=5,$U385&lt;=7),LOOKUP($A$3,Models!$D$7:$D$9,Models!$H$50:$H$52), IF($U385 &gt; 7,LOOKUP($A$3,Models!$D$7:$D$9,Models!$I$50:$I$52), 0)))), 0)</f>
        <v>0</v>
      </c>
      <c r="AG385" s="14">
        <f>IF($T385=Models!$E$54,IF($U385&lt;1,LOOKUP($A$3,Models!$D$7:$D$9,Models!$F$55:$F$57),IF(AND($U385&gt;=1,$U385&lt;=4),LOOKUP($A$3,Models!$D$7:$D$9,Models!$G$55:$G$57),IF(AND($U385&gt;=5,$U385&lt;=7),LOOKUP($A$3,Models!$D$7:$D$9,Models!$H$55:$H$57), IF($U385 &gt; 7,LOOKUP($A$3,Models!$D$7:$D$9,Models!$I$55:$I$57), 0)))), 0)</f>
        <v>0</v>
      </c>
      <c r="AH385" s="14">
        <f>IF($T385=Models!$E$59,IF($U385&lt;1,LOOKUP($A$3,Models!$D$7:$D$9,Models!$F$60:$F$62),IF(AND($U385&gt;=1,$U385&lt;=4),LOOKUP($A$3,Models!$D$7:$D$9,Models!$G$60:$G$62),IF(AND($U385&gt;=5,$U385&lt;=7),LOOKUP($A$3,Models!$D$7:$D$9,Models!$H$60:$H$62), IF($U385 &gt; 7,LOOKUP($A$3,Models!$D$7:$D$9,Models!$I$60:$I$62), 0)))), 0)</f>
        <v>0</v>
      </c>
    </row>
    <row r="386" spans="16:34">
      <c r="P386" s="6" t="e">
        <f ca="1">IF(LOOKUP(Beds!A419, Models!$A$4:$A$105, Models!$B$4:$B$105) = "QUEBEC 2", " ", IF(LOOKUP(Beds!A419, Models!$A$4:$A$105, Models!$B$4:$B$105) = "QUEBEC", " ", IF(Beds!B419 = 0, 0, YEAR(NOW())-IF(VALUE(LEFT(Beds!B419,2))&gt;80,CONCATENATE(19,LEFT(Beds!B419,2)),CONCATENATE(20,LEFT(Beds!B419,2))))))</f>
        <v>#N/A</v>
      </c>
      <c r="S386" s="7" t="str">
        <f>LEFT(Beds!A417,4)</f>
        <v/>
      </c>
      <c r="T386" t="str">
        <f>IF(S386 = "", " ", LOOKUP(S386,Models!$A$4:$A$99,Models!$B$4:$B$99))</f>
        <v xml:space="preserve"> </v>
      </c>
      <c r="U386" t="str">
        <f>Beds!C417</f>
        <v/>
      </c>
      <c r="W386">
        <f t="shared" si="5"/>
        <v>0</v>
      </c>
      <c r="X386" s="14">
        <f>IF($T386=Models!$E$6,IF($U386&lt;1,LOOKUP($A$3,Models!$D$7:$D$9,Models!$F$7:$F$9),IF(AND($U386&gt;=1,$U386&lt;=3),LOOKUP($A$3,Models!$D$7:$D$9,Models!$G$7:$G$9),IF(AND($U386&gt;=4,$U386&lt;=6),LOOKUP($A$3,Models!$D$7:$D$9,Models!$H$7:$H$9), IF(AND($U386&gt;=7,$U386&lt;=10),LOOKUP($A$3,Models!$D$7:$D$9,Models!$I$7:$I$9), IF($U386 &gt; 10,LOOKUP($A$3,Models!$D$7:$D$9,Models!$J$7:$J$9), 0))))), 0)</f>
        <v>0</v>
      </c>
      <c r="Y386" s="14">
        <f>IF($T386=Models!$E$11,IF($U386&lt;1,LOOKUP($A$3,Models!$D$7:$D$9,Models!$F$12:$F$14),IF(AND($U386&gt;=1,$U386&lt;=3),LOOKUP($A$3,Models!$D$7:$D$9,Models!$G$12:$G$14),IF(AND($U386&gt;=4,$U386&lt;=6),LOOKUP($A$3,Models!$D$7:$D$9,Models!$H$12:$H$14), IF(AND($U386&gt;=7,$U386&lt;=10),LOOKUP($A$3,Models!$D$7:$D$9,Models!$I$12:$I$14), IF($U386 &gt; 10,LOOKUP($A$3,Models!$D$7:$D$9,Models!$J$12:$J$14), 0))))), 0)</f>
        <v>0</v>
      </c>
      <c r="Z386" s="14">
        <f>IF($T386=Models!$E$16,IF($U386&lt;1,LOOKUP($A$3,Models!$D$7:$D$9,Models!$F$17:$F$19),IF(AND($U386&gt;=1,$U386&lt;=3),LOOKUP($A$3,Models!$D$7:$D$9,Models!$G$17:$G$19),IF(AND($U386&gt;=4,$U386&lt;=6),LOOKUP($A$3,Models!$D$7:$D$9,Models!$H$17:$H$19), IF(AND($U386&gt;=7,$U386&lt;=10),LOOKUP($A$3,Models!$D$7:$D$9,Models!$I$17:$I$19), IF($U386 &gt; 10,LOOKUP($A$3,Models!$D$7:$D$9,Models!$J$17:$J$19), 0))))), 0)</f>
        <v>0</v>
      </c>
      <c r="AA386" s="14">
        <f>IF($T386=Models!$E$21,IF($U386&lt;1,LOOKUP($A$3,Models!$D$7:$D$9,Models!$F$22:$F$24),IF(AND($U386&gt;=1,$U386&lt;=3),LOOKUP($A$3,Models!$D$7:$D$9,Models!$G$22:$G$24),IF(AND($U386&gt;=4,$U386&lt;=6),LOOKUP($A$3,Models!$D$7:$D$9,Models!$H$22:$H$24), IF(AND($U386&gt;=7,$U386&lt;=10),LOOKUP($A$3,Models!$D$7:$D$9,Models!$I$22:$I$24), IF($U386 &gt; 10,LOOKUP($A$3,Models!$D$7:$D$9,Models!$J$22:$J$24), 0))))), 0)</f>
        <v>0</v>
      </c>
      <c r="AB386" s="14">
        <f>IF($T386=Models!$E$26,IF($U386&lt;1,LOOKUP($A$3,Models!$D$7:$D$9,Models!$F$27:$F$29),IF(AND($U386&gt;=1,$U386&lt;=3),LOOKUP($A$3,Models!$D$7:$D$9,Models!$G$27:$G$29),IF(AND($U386&gt;=4,$U386&lt;=6),LOOKUP($A$3,Models!$D$7:$D$9,Models!$H$27:$H$29), IF(AND($U386&gt;=7,$U386&lt;=10),LOOKUP($A$3,Models!$D$7:$D$9,Models!$I$27:$I$29), IF($U386 &gt; 10,LOOKUP($A$3,Models!$D$7:$D$9,Models!$J$27:$J$29), 0))))), 0)</f>
        <v>0</v>
      </c>
      <c r="AC386" s="14">
        <f>IF($T386=Models!$E$31,IF($U386&lt;1,LOOKUP($A$3,Models!$D$7:$D$9,Models!$F$32:$F$34),IF(AND($U386&gt;=1,$U386&lt;=3),LOOKUP($A$3,Models!$D$7:$D$9,Models!$G$32:$G$34),IF(AND($U386&gt;=4,$U386&lt;=6),LOOKUP($A$3,Models!$D$7:$D$9,Models!$H$32:$H$34), IF(AND($U386&gt;=7,$U386&lt;=10),LOOKUP($A$3,Models!$D$7:$D$9,Models!$I$32:$I$34), IF($U386 &gt; 10,LOOKUP($A$3,Models!$D$7:$D$9,Models!$J$32:$J$34), 0))))), 0)</f>
        <v>0</v>
      </c>
      <c r="AD386" s="14">
        <f>IF($T386=Models!$E$39,IF($U386&lt;1,LOOKUP($A$3,Models!$D$7:$D$9,Models!$F$40:$F$42),IF(AND($U386&gt;=1,$U386&lt;=4),LOOKUP($A$3,Models!$D$7:$D$9,Models!$G$40:$G$42),IF(AND($U386&gt;=5,$U386&lt;=7),LOOKUP($A$3,Models!$D$7:$D$9,Models!$H$40:$H$42), IF($U386 &gt; 7,LOOKUP($A$3,Models!$D$7:$D$9,Models!$I$40:$I$42), 0)))), 0)</f>
        <v>0</v>
      </c>
      <c r="AE386" s="14">
        <f>IF($T386=Models!$E$44,IF($U386&lt;1,LOOKUP($A$3,Models!$D$7:$D$9,Models!$F$45:$F$47),IF(AND($U386&gt;=1,$U386&lt;=4),LOOKUP($A$3,Models!$D$7:$D$9,Models!$G$45:$G$47),IF(AND($U386&gt;=5,$U386&lt;=7),LOOKUP($A$3,Models!$D$7:$D$9,Models!$H$45:$H$47), IF($U386 &gt; 7,LOOKUP($A$3,Models!$D$7:$D$9,Models!$I$45:$I$47), 0)))), 0)</f>
        <v>0</v>
      </c>
      <c r="AF386" s="14">
        <f>IF($T386=Models!$E$49,IF($U386&lt;1,LOOKUP($A$3,Models!$D$7:$D$9,Models!$F$50:$F$52),IF(AND($U386&gt;=1,$U386&lt;=4),LOOKUP($A$3,Models!$D$7:$D$9,Models!$G$50:$G$52),IF(AND($U386&gt;=5,$U386&lt;=7),LOOKUP($A$3,Models!$D$7:$D$9,Models!$H$50:$H$52), IF($U386 &gt; 7,LOOKUP($A$3,Models!$D$7:$D$9,Models!$I$50:$I$52), 0)))), 0)</f>
        <v>0</v>
      </c>
      <c r="AG386" s="14">
        <f>IF($T386=Models!$E$54,IF($U386&lt;1,LOOKUP($A$3,Models!$D$7:$D$9,Models!$F$55:$F$57),IF(AND($U386&gt;=1,$U386&lt;=4),LOOKUP($A$3,Models!$D$7:$D$9,Models!$G$55:$G$57),IF(AND($U386&gt;=5,$U386&lt;=7),LOOKUP($A$3,Models!$D$7:$D$9,Models!$H$55:$H$57), IF($U386 &gt; 7,LOOKUP($A$3,Models!$D$7:$D$9,Models!$I$55:$I$57), 0)))), 0)</f>
        <v>0</v>
      </c>
      <c r="AH386" s="14">
        <f>IF($T386=Models!$E$59,IF($U386&lt;1,LOOKUP($A$3,Models!$D$7:$D$9,Models!$F$60:$F$62),IF(AND($U386&gt;=1,$U386&lt;=4),LOOKUP($A$3,Models!$D$7:$D$9,Models!$G$60:$G$62),IF(AND($U386&gt;=5,$U386&lt;=7),LOOKUP($A$3,Models!$D$7:$D$9,Models!$H$60:$H$62), IF($U386 &gt; 7,LOOKUP($A$3,Models!$D$7:$D$9,Models!$I$60:$I$62), 0)))), 0)</f>
        <v>0</v>
      </c>
    </row>
    <row r="387" spans="16:34">
      <c r="P387" s="6" t="e">
        <f ca="1">IF(LOOKUP(Beds!A420, Models!$A$4:$A$105, Models!$B$4:$B$105) = "QUEBEC 2", " ", IF(LOOKUP(Beds!A420, Models!$A$4:$A$105, Models!$B$4:$B$105) = "QUEBEC", " ", IF(Beds!B420 = 0, 0, YEAR(NOW())-IF(VALUE(LEFT(Beds!B420,2))&gt;80,CONCATENATE(19,LEFT(Beds!B420,2)),CONCATENATE(20,LEFT(Beds!B420,2))))))</f>
        <v>#N/A</v>
      </c>
      <c r="S387" s="7" t="str">
        <f>LEFT(Beds!A418,4)</f>
        <v/>
      </c>
      <c r="T387" t="str">
        <f>IF(S387 = "", " ", LOOKUP(S387,Models!$A$4:$A$99,Models!$B$4:$B$99))</f>
        <v xml:space="preserve"> </v>
      </c>
      <c r="U387" t="str">
        <f>Beds!C418</f>
        <v/>
      </c>
      <c r="W387">
        <f t="shared" si="5"/>
        <v>0</v>
      </c>
      <c r="X387" s="14">
        <f>IF($T387=Models!$E$6,IF($U387&lt;1,LOOKUP($A$3,Models!$D$7:$D$9,Models!$F$7:$F$9),IF(AND($U387&gt;=1,$U387&lt;=3),LOOKUP($A$3,Models!$D$7:$D$9,Models!$G$7:$G$9),IF(AND($U387&gt;=4,$U387&lt;=6),LOOKUP($A$3,Models!$D$7:$D$9,Models!$H$7:$H$9), IF(AND($U387&gt;=7,$U387&lt;=10),LOOKUP($A$3,Models!$D$7:$D$9,Models!$I$7:$I$9), IF($U387 &gt; 10,LOOKUP($A$3,Models!$D$7:$D$9,Models!$J$7:$J$9), 0))))), 0)</f>
        <v>0</v>
      </c>
      <c r="Y387" s="14">
        <f>IF($T387=Models!$E$11,IF($U387&lt;1,LOOKUP($A$3,Models!$D$7:$D$9,Models!$F$12:$F$14),IF(AND($U387&gt;=1,$U387&lt;=3),LOOKUP($A$3,Models!$D$7:$D$9,Models!$G$12:$G$14),IF(AND($U387&gt;=4,$U387&lt;=6),LOOKUP($A$3,Models!$D$7:$D$9,Models!$H$12:$H$14), IF(AND($U387&gt;=7,$U387&lt;=10),LOOKUP($A$3,Models!$D$7:$D$9,Models!$I$12:$I$14), IF($U387 &gt; 10,LOOKUP($A$3,Models!$D$7:$D$9,Models!$J$12:$J$14), 0))))), 0)</f>
        <v>0</v>
      </c>
      <c r="Z387" s="14">
        <f>IF($T387=Models!$E$16,IF($U387&lt;1,LOOKUP($A$3,Models!$D$7:$D$9,Models!$F$17:$F$19),IF(AND($U387&gt;=1,$U387&lt;=3),LOOKUP($A$3,Models!$D$7:$D$9,Models!$G$17:$G$19),IF(AND($U387&gt;=4,$U387&lt;=6),LOOKUP($A$3,Models!$D$7:$D$9,Models!$H$17:$H$19), IF(AND($U387&gt;=7,$U387&lt;=10),LOOKUP($A$3,Models!$D$7:$D$9,Models!$I$17:$I$19), IF($U387 &gt; 10,LOOKUP($A$3,Models!$D$7:$D$9,Models!$J$17:$J$19), 0))))), 0)</f>
        <v>0</v>
      </c>
      <c r="AA387" s="14">
        <f>IF($T387=Models!$E$21,IF($U387&lt;1,LOOKUP($A$3,Models!$D$7:$D$9,Models!$F$22:$F$24),IF(AND($U387&gt;=1,$U387&lt;=3),LOOKUP($A$3,Models!$D$7:$D$9,Models!$G$22:$G$24),IF(AND($U387&gt;=4,$U387&lt;=6),LOOKUP($A$3,Models!$D$7:$D$9,Models!$H$22:$H$24), IF(AND($U387&gt;=7,$U387&lt;=10),LOOKUP($A$3,Models!$D$7:$D$9,Models!$I$22:$I$24), IF($U387 &gt; 10,LOOKUP($A$3,Models!$D$7:$D$9,Models!$J$22:$J$24), 0))))), 0)</f>
        <v>0</v>
      </c>
      <c r="AB387" s="14">
        <f>IF($T387=Models!$E$26,IF($U387&lt;1,LOOKUP($A$3,Models!$D$7:$D$9,Models!$F$27:$F$29),IF(AND($U387&gt;=1,$U387&lt;=3),LOOKUP($A$3,Models!$D$7:$D$9,Models!$G$27:$G$29),IF(AND($U387&gt;=4,$U387&lt;=6),LOOKUP($A$3,Models!$D$7:$D$9,Models!$H$27:$H$29), IF(AND($U387&gt;=7,$U387&lt;=10),LOOKUP($A$3,Models!$D$7:$D$9,Models!$I$27:$I$29), IF($U387 &gt; 10,LOOKUP($A$3,Models!$D$7:$D$9,Models!$J$27:$J$29), 0))))), 0)</f>
        <v>0</v>
      </c>
      <c r="AC387" s="14">
        <f>IF($T387=Models!$E$31,IF($U387&lt;1,LOOKUP($A$3,Models!$D$7:$D$9,Models!$F$32:$F$34),IF(AND($U387&gt;=1,$U387&lt;=3),LOOKUP($A$3,Models!$D$7:$D$9,Models!$G$32:$G$34),IF(AND($U387&gt;=4,$U387&lt;=6),LOOKUP($A$3,Models!$D$7:$D$9,Models!$H$32:$H$34), IF(AND($U387&gt;=7,$U387&lt;=10),LOOKUP($A$3,Models!$D$7:$D$9,Models!$I$32:$I$34), IF($U387 &gt; 10,LOOKUP($A$3,Models!$D$7:$D$9,Models!$J$32:$J$34), 0))))), 0)</f>
        <v>0</v>
      </c>
      <c r="AD387" s="14">
        <f>IF($T387=Models!$E$39,IF($U387&lt;1,LOOKUP($A$3,Models!$D$7:$D$9,Models!$F$40:$F$42),IF(AND($U387&gt;=1,$U387&lt;=4),LOOKUP($A$3,Models!$D$7:$D$9,Models!$G$40:$G$42),IF(AND($U387&gt;=5,$U387&lt;=7),LOOKUP($A$3,Models!$D$7:$D$9,Models!$H$40:$H$42), IF($U387 &gt; 7,LOOKUP($A$3,Models!$D$7:$D$9,Models!$I$40:$I$42), 0)))), 0)</f>
        <v>0</v>
      </c>
      <c r="AE387" s="14">
        <f>IF($T387=Models!$E$44,IF($U387&lt;1,LOOKUP($A$3,Models!$D$7:$D$9,Models!$F$45:$F$47),IF(AND($U387&gt;=1,$U387&lt;=4),LOOKUP($A$3,Models!$D$7:$D$9,Models!$G$45:$G$47),IF(AND($U387&gt;=5,$U387&lt;=7),LOOKUP($A$3,Models!$D$7:$D$9,Models!$H$45:$H$47), IF($U387 &gt; 7,LOOKUP($A$3,Models!$D$7:$D$9,Models!$I$45:$I$47), 0)))), 0)</f>
        <v>0</v>
      </c>
      <c r="AF387" s="14">
        <f>IF($T387=Models!$E$49,IF($U387&lt;1,LOOKUP($A$3,Models!$D$7:$D$9,Models!$F$50:$F$52),IF(AND($U387&gt;=1,$U387&lt;=4),LOOKUP($A$3,Models!$D$7:$D$9,Models!$G$50:$G$52),IF(AND($U387&gt;=5,$U387&lt;=7),LOOKUP($A$3,Models!$D$7:$D$9,Models!$H$50:$H$52), IF($U387 &gt; 7,LOOKUP($A$3,Models!$D$7:$D$9,Models!$I$50:$I$52), 0)))), 0)</f>
        <v>0</v>
      </c>
      <c r="AG387" s="14">
        <f>IF($T387=Models!$E$54,IF($U387&lt;1,LOOKUP($A$3,Models!$D$7:$D$9,Models!$F$55:$F$57),IF(AND($U387&gt;=1,$U387&lt;=4),LOOKUP($A$3,Models!$D$7:$D$9,Models!$G$55:$G$57),IF(AND($U387&gt;=5,$U387&lt;=7),LOOKUP($A$3,Models!$D$7:$D$9,Models!$H$55:$H$57), IF($U387 &gt; 7,LOOKUP($A$3,Models!$D$7:$D$9,Models!$I$55:$I$57), 0)))), 0)</f>
        <v>0</v>
      </c>
      <c r="AH387" s="14">
        <f>IF($T387=Models!$E$59,IF($U387&lt;1,LOOKUP($A$3,Models!$D$7:$D$9,Models!$F$60:$F$62),IF(AND($U387&gt;=1,$U387&lt;=4),LOOKUP($A$3,Models!$D$7:$D$9,Models!$G$60:$G$62),IF(AND($U387&gt;=5,$U387&lt;=7),LOOKUP($A$3,Models!$D$7:$D$9,Models!$H$60:$H$62), IF($U387 &gt; 7,LOOKUP($A$3,Models!$D$7:$D$9,Models!$I$60:$I$62), 0)))), 0)</f>
        <v>0</v>
      </c>
    </row>
    <row r="388" spans="16:34">
      <c r="P388" s="6" t="e">
        <f ca="1">IF(LOOKUP(Beds!A421, Models!$A$4:$A$105, Models!$B$4:$B$105) = "QUEBEC 2", " ", IF(LOOKUP(Beds!A421, Models!$A$4:$A$105, Models!$B$4:$B$105) = "QUEBEC", " ", IF(Beds!B421 = 0, 0, YEAR(NOW())-IF(VALUE(LEFT(Beds!B421,2))&gt;80,CONCATENATE(19,LEFT(Beds!B421,2)),CONCATENATE(20,LEFT(Beds!B421,2))))))</f>
        <v>#N/A</v>
      </c>
      <c r="S388" s="7" t="str">
        <f>LEFT(Beds!A419,4)</f>
        <v/>
      </c>
      <c r="T388" t="str">
        <f>IF(S388 = "", " ", LOOKUP(S388,Models!$A$4:$A$99,Models!$B$4:$B$99))</f>
        <v xml:space="preserve"> </v>
      </c>
      <c r="U388" t="str">
        <f>Beds!C419</f>
        <v/>
      </c>
      <c r="W388">
        <f t="shared" si="5"/>
        <v>0</v>
      </c>
      <c r="X388" s="14">
        <f>IF($T388=Models!$E$6,IF($U388&lt;1,LOOKUP($A$3,Models!$D$7:$D$9,Models!$F$7:$F$9),IF(AND($U388&gt;=1,$U388&lt;=3),LOOKUP($A$3,Models!$D$7:$D$9,Models!$G$7:$G$9),IF(AND($U388&gt;=4,$U388&lt;=6),LOOKUP($A$3,Models!$D$7:$D$9,Models!$H$7:$H$9), IF(AND($U388&gt;=7,$U388&lt;=10),LOOKUP($A$3,Models!$D$7:$D$9,Models!$I$7:$I$9), IF($U388 &gt; 10,LOOKUP($A$3,Models!$D$7:$D$9,Models!$J$7:$J$9), 0))))), 0)</f>
        <v>0</v>
      </c>
      <c r="Y388" s="14">
        <f>IF($T388=Models!$E$11,IF($U388&lt;1,LOOKUP($A$3,Models!$D$7:$D$9,Models!$F$12:$F$14),IF(AND($U388&gt;=1,$U388&lt;=3),LOOKUP($A$3,Models!$D$7:$D$9,Models!$G$12:$G$14),IF(AND($U388&gt;=4,$U388&lt;=6),LOOKUP($A$3,Models!$D$7:$D$9,Models!$H$12:$H$14), IF(AND($U388&gt;=7,$U388&lt;=10),LOOKUP($A$3,Models!$D$7:$D$9,Models!$I$12:$I$14), IF($U388 &gt; 10,LOOKUP($A$3,Models!$D$7:$D$9,Models!$J$12:$J$14), 0))))), 0)</f>
        <v>0</v>
      </c>
      <c r="Z388" s="14">
        <f>IF($T388=Models!$E$16,IF($U388&lt;1,LOOKUP($A$3,Models!$D$7:$D$9,Models!$F$17:$F$19),IF(AND($U388&gt;=1,$U388&lt;=3),LOOKUP($A$3,Models!$D$7:$D$9,Models!$G$17:$G$19),IF(AND($U388&gt;=4,$U388&lt;=6),LOOKUP($A$3,Models!$D$7:$D$9,Models!$H$17:$H$19), IF(AND($U388&gt;=7,$U388&lt;=10),LOOKUP($A$3,Models!$D$7:$D$9,Models!$I$17:$I$19), IF($U388 &gt; 10,LOOKUP($A$3,Models!$D$7:$D$9,Models!$J$17:$J$19), 0))))), 0)</f>
        <v>0</v>
      </c>
      <c r="AA388" s="14">
        <f>IF($T388=Models!$E$21,IF($U388&lt;1,LOOKUP($A$3,Models!$D$7:$D$9,Models!$F$22:$F$24),IF(AND($U388&gt;=1,$U388&lt;=3),LOOKUP($A$3,Models!$D$7:$D$9,Models!$G$22:$G$24),IF(AND($U388&gt;=4,$U388&lt;=6),LOOKUP($A$3,Models!$D$7:$D$9,Models!$H$22:$H$24), IF(AND($U388&gt;=7,$U388&lt;=10),LOOKUP($A$3,Models!$D$7:$D$9,Models!$I$22:$I$24), IF($U388 &gt; 10,LOOKUP($A$3,Models!$D$7:$D$9,Models!$J$22:$J$24), 0))))), 0)</f>
        <v>0</v>
      </c>
      <c r="AB388" s="14">
        <f>IF($T388=Models!$E$26,IF($U388&lt;1,LOOKUP($A$3,Models!$D$7:$D$9,Models!$F$27:$F$29),IF(AND($U388&gt;=1,$U388&lt;=3),LOOKUP($A$3,Models!$D$7:$D$9,Models!$G$27:$G$29),IF(AND($U388&gt;=4,$U388&lt;=6),LOOKUP($A$3,Models!$D$7:$D$9,Models!$H$27:$H$29), IF(AND($U388&gt;=7,$U388&lt;=10),LOOKUP($A$3,Models!$D$7:$D$9,Models!$I$27:$I$29), IF($U388 &gt; 10,LOOKUP($A$3,Models!$D$7:$D$9,Models!$J$27:$J$29), 0))))), 0)</f>
        <v>0</v>
      </c>
      <c r="AC388" s="14">
        <f>IF($T388=Models!$E$31,IF($U388&lt;1,LOOKUP($A$3,Models!$D$7:$D$9,Models!$F$32:$F$34),IF(AND($U388&gt;=1,$U388&lt;=3),LOOKUP($A$3,Models!$D$7:$D$9,Models!$G$32:$G$34),IF(AND($U388&gt;=4,$U388&lt;=6),LOOKUP($A$3,Models!$D$7:$D$9,Models!$H$32:$H$34), IF(AND($U388&gt;=7,$U388&lt;=10),LOOKUP($A$3,Models!$D$7:$D$9,Models!$I$32:$I$34), IF($U388 &gt; 10,LOOKUP($A$3,Models!$D$7:$D$9,Models!$J$32:$J$34), 0))))), 0)</f>
        <v>0</v>
      </c>
      <c r="AD388" s="14">
        <f>IF($T388=Models!$E$39,IF($U388&lt;1,LOOKUP($A$3,Models!$D$7:$D$9,Models!$F$40:$F$42),IF(AND($U388&gt;=1,$U388&lt;=4),LOOKUP($A$3,Models!$D$7:$D$9,Models!$G$40:$G$42),IF(AND($U388&gt;=5,$U388&lt;=7),LOOKUP($A$3,Models!$D$7:$D$9,Models!$H$40:$H$42), IF($U388 &gt; 7,LOOKUP($A$3,Models!$D$7:$D$9,Models!$I$40:$I$42), 0)))), 0)</f>
        <v>0</v>
      </c>
      <c r="AE388" s="14">
        <f>IF($T388=Models!$E$44,IF($U388&lt;1,LOOKUP($A$3,Models!$D$7:$D$9,Models!$F$45:$F$47),IF(AND($U388&gt;=1,$U388&lt;=4),LOOKUP($A$3,Models!$D$7:$D$9,Models!$G$45:$G$47),IF(AND($U388&gt;=5,$U388&lt;=7),LOOKUP($A$3,Models!$D$7:$D$9,Models!$H$45:$H$47), IF($U388 &gt; 7,LOOKUP($A$3,Models!$D$7:$D$9,Models!$I$45:$I$47), 0)))), 0)</f>
        <v>0</v>
      </c>
      <c r="AF388" s="14">
        <f>IF($T388=Models!$E$49,IF($U388&lt;1,LOOKUP($A$3,Models!$D$7:$D$9,Models!$F$50:$F$52),IF(AND($U388&gt;=1,$U388&lt;=4),LOOKUP($A$3,Models!$D$7:$D$9,Models!$G$50:$G$52),IF(AND($U388&gt;=5,$U388&lt;=7),LOOKUP($A$3,Models!$D$7:$D$9,Models!$H$50:$H$52), IF($U388 &gt; 7,LOOKUP($A$3,Models!$D$7:$D$9,Models!$I$50:$I$52), 0)))), 0)</f>
        <v>0</v>
      </c>
      <c r="AG388" s="14">
        <f>IF($T388=Models!$E$54,IF($U388&lt;1,LOOKUP($A$3,Models!$D$7:$D$9,Models!$F$55:$F$57),IF(AND($U388&gt;=1,$U388&lt;=4),LOOKUP($A$3,Models!$D$7:$D$9,Models!$G$55:$G$57),IF(AND($U388&gt;=5,$U388&lt;=7),LOOKUP($A$3,Models!$D$7:$D$9,Models!$H$55:$H$57), IF($U388 &gt; 7,LOOKUP($A$3,Models!$D$7:$D$9,Models!$I$55:$I$57), 0)))), 0)</f>
        <v>0</v>
      </c>
      <c r="AH388" s="14">
        <f>IF($T388=Models!$E$59,IF($U388&lt;1,LOOKUP($A$3,Models!$D$7:$D$9,Models!$F$60:$F$62),IF(AND($U388&gt;=1,$U388&lt;=4),LOOKUP($A$3,Models!$D$7:$D$9,Models!$G$60:$G$62),IF(AND($U388&gt;=5,$U388&lt;=7),LOOKUP($A$3,Models!$D$7:$D$9,Models!$H$60:$H$62), IF($U388 &gt; 7,LOOKUP($A$3,Models!$D$7:$D$9,Models!$I$60:$I$62), 0)))), 0)</f>
        <v>0</v>
      </c>
    </row>
    <row r="389" spans="16:34">
      <c r="P389" s="6" t="e">
        <f ca="1">IF(LOOKUP(Beds!A422, Models!$A$4:$A$105, Models!$B$4:$B$105) = "QUEBEC 2", " ", IF(LOOKUP(Beds!A422, Models!$A$4:$A$105, Models!$B$4:$B$105) = "QUEBEC", " ", IF(Beds!B422 = 0, 0, YEAR(NOW())-IF(VALUE(LEFT(Beds!B422,2))&gt;80,CONCATENATE(19,LEFT(Beds!B422,2)),CONCATENATE(20,LEFT(Beds!B422,2))))))</f>
        <v>#N/A</v>
      </c>
      <c r="S389" s="7" t="str">
        <f>LEFT(Beds!A420,4)</f>
        <v/>
      </c>
      <c r="T389" t="str">
        <f>IF(S389 = "", " ", LOOKUP(S389,Models!$A$4:$A$99,Models!$B$4:$B$99))</f>
        <v xml:space="preserve"> </v>
      </c>
      <c r="U389" t="str">
        <f>Beds!C420</f>
        <v/>
      </c>
      <c r="W389">
        <f t="shared" si="5"/>
        <v>0</v>
      </c>
      <c r="X389" s="14">
        <f>IF($T389=Models!$E$6,IF($U389&lt;1,LOOKUP($A$3,Models!$D$7:$D$9,Models!$F$7:$F$9),IF(AND($U389&gt;=1,$U389&lt;=3),LOOKUP($A$3,Models!$D$7:$D$9,Models!$G$7:$G$9),IF(AND($U389&gt;=4,$U389&lt;=6),LOOKUP($A$3,Models!$D$7:$D$9,Models!$H$7:$H$9), IF(AND($U389&gt;=7,$U389&lt;=10),LOOKUP($A$3,Models!$D$7:$D$9,Models!$I$7:$I$9), IF($U389 &gt; 10,LOOKUP($A$3,Models!$D$7:$D$9,Models!$J$7:$J$9), 0))))), 0)</f>
        <v>0</v>
      </c>
      <c r="Y389" s="14">
        <f>IF($T389=Models!$E$11,IF($U389&lt;1,LOOKUP($A$3,Models!$D$7:$D$9,Models!$F$12:$F$14),IF(AND($U389&gt;=1,$U389&lt;=3),LOOKUP($A$3,Models!$D$7:$D$9,Models!$G$12:$G$14),IF(AND($U389&gt;=4,$U389&lt;=6),LOOKUP($A$3,Models!$D$7:$D$9,Models!$H$12:$H$14), IF(AND($U389&gt;=7,$U389&lt;=10),LOOKUP($A$3,Models!$D$7:$D$9,Models!$I$12:$I$14), IF($U389 &gt; 10,LOOKUP($A$3,Models!$D$7:$D$9,Models!$J$12:$J$14), 0))))), 0)</f>
        <v>0</v>
      </c>
      <c r="Z389" s="14">
        <f>IF($T389=Models!$E$16,IF($U389&lt;1,LOOKUP($A$3,Models!$D$7:$D$9,Models!$F$17:$F$19),IF(AND($U389&gt;=1,$U389&lt;=3),LOOKUP($A$3,Models!$D$7:$D$9,Models!$G$17:$G$19),IF(AND($U389&gt;=4,$U389&lt;=6),LOOKUP($A$3,Models!$D$7:$D$9,Models!$H$17:$H$19), IF(AND($U389&gt;=7,$U389&lt;=10),LOOKUP($A$3,Models!$D$7:$D$9,Models!$I$17:$I$19), IF($U389 &gt; 10,LOOKUP($A$3,Models!$D$7:$D$9,Models!$J$17:$J$19), 0))))), 0)</f>
        <v>0</v>
      </c>
      <c r="AA389" s="14">
        <f>IF($T389=Models!$E$21,IF($U389&lt;1,LOOKUP($A$3,Models!$D$7:$D$9,Models!$F$22:$F$24),IF(AND($U389&gt;=1,$U389&lt;=3),LOOKUP($A$3,Models!$D$7:$D$9,Models!$G$22:$G$24),IF(AND($U389&gt;=4,$U389&lt;=6),LOOKUP($A$3,Models!$D$7:$D$9,Models!$H$22:$H$24), IF(AND($U389&gt;=7,$U389&lt;=10),LOOKUP($A$3,Models!$D$7:$D$9,Models!$I$22:$I$24), IF($U389 &gt; 10,LOOKUP($A$3,Models!$D$7:$D$9,Models!$J$22:$J$24), 0))))), 0)</f>
        <v>0</v>
      </c>
      <c r="AB389" s="14">
        <f>IF($T389=Models!$E$26,IF($U389&lt;1,LOOKUP($A$3,Models!$D$7:$D$9,Models!$F$27:$F$29),IF(AND($U389&gt;=1,$U389&lt;=3),LOOKUP($A$3,Models!$D$7:$D$9,Models!$G$27:$G$29),IF(AND($U389&gt;=4,$U389&lt;=6),LOOKUP($A$3,Models!$D$7:$D$9,Models!$H$27:$H$29), IF(AND($U389&gt;=7,$U389&lt;=10),LOOKUP($A$3,Models!$D$7:$D$9,Models!$I$27:$I$29), IF($U389 &gt; 10,LOOKUP($A$3,Models!$D$7:$D$9,Models!$J$27:$J$29), 0))))), 0)</f>
        <v>0</v>
      </c>
      <c r="AC389" s="14">
        <f>IF($T389=Models!$E$31,IF($U389&lt;1,LOOKUP($A$3,Models!$D$7:$D$9,Models!$F$32:$F$34),IF(AND($U389&gt;=1,$U389&lt;=3),LOOKUP($A$3,Models!$D$7:$D$9,Models!$G$32:$G$34),IF(AND($U389&gt;=4,$U389&lt;=6),LOOKUP($A$3,Models!$D$7:$D$9,Models!$H$32:$H$34), IF(AND($U389&gt;=7,$U389&lt;=10),LOOKUP($A$3,Models!$D$7:$D$9,Models!$I$32:$I$34), IF($U389 &gt; 10,LOOKUP($A$3,Models!$D$7:$D$9,Models!$J$32:$J$34), 0))))), 0)</f>
        <v>0</v>
      </c>
      <c r="AD389" s="14">
        <f>IF($T389=Models!$E$39,IF($U389&lt;1,LOOKUP($A$3,Models!$D$7:$D$9,Models!$F$40:$F$42),IF(AND($U389&gt;=1,$U389&lt;=4),LOOKUP($A$3,Models!$D$7:$D$9,Models!$G$40:$G$42),IF(AND($U389&gt;=5,$U389&lt;=7),LOOKUP($A$3,Models!$D$7:$D$9,Models!$H$40:$H$42), IF($U389 &gt; 7,LOOKUP($A$3,Models!$D$7:$D$9,Models!$I$40:$I$42), 0)))), 0)</f>
        <v>0</v>
      </c>
      <c r="AE389" s="14">
        <f>IF($T389=Models!$E$44,IF($U389&lt;1,LOOKUP($A$3,Models!$D$7:$D$9,Models!$F$45:$F$47),IF(AND($U389&gt;=1,$U389&lt;=4),LOOKUP($A$3,Models!$D$7:$D$9,Models!$G$45:$G$47),IF(AND($U389&gt;=5,$U389&lt;=7),LOOKUP($A$3,Models!$D$7:$D$9,Models!$H$45:$H$47), IF($U389 &gt; 7,LOOKUP($A$3,Models!$D$7:$D$9,Models!$I$45:$I$47), 0)))), 0)</f>
        <v>0</v>
      </c>
      <c r="AF389" s="14">
        <f>IF($T389=Models!$E$49,IF($U389&lt;1,LOOKUP($A$3,Models!$D$7:$D$9,Models!$F$50:$F$52),IF(AND($U389&gt;=1,$U389&lt;=4),LOOKUP($A$3,Models!$D$7:$D$9,Models!$G$50:$G$52),IF(AND($U389&gt;=5,$U389&lt;=7),LOOKUP($A$3,Models!$D$7:$D$9,Models!$H$50:$H$52), IF($U389 &gt; 7,LOOKUP($A$3,Models!$D$7:$D$9,Models!$I$50:$I$52), 0)))), 0)</f>
        <v>0</v>
      </c>
      <c r="AG389" s="14">
        <f>IF($T389=Models!$E$54,IF($U389&lt;1,LOOKUP($A$3,Models!$D$7:$D$9,Models!$F$55:$F$57),IF(AND($U389&gt;=1,$U389&lt;=4),LOOKUP($A$3,Models!$D$7:$D$9,Models!$G$55:$G$57),IF(AND($U389&gt;=5,$U389&lt;=7),LOOKUP($A$3,Models!$D$7:$D$9,Models!$H$55:$H$57), IF($U389 &gt; 7,LOOKUP($A$3,Models!$D$7:$D$9,Models!$I$55:$I$57), 0)))), 0)</f>
        <v>0</v>
      </c>
      <c r="AH389" s="14">
        <f>IF($T389=Models!$E$59,IF($U389&lt;1,LOOKUP($A$3,Models!$D$7:$D$9,Models!$F$60:$F$62),IF(AND($U389&gt;=1,$U389&lt;=4),LOOKUP($A$3,Models!$D$7:$D$9,Models!$G$60:$G$62),IF(AND($U389&gt;=5,$U389&lt;=7),LOOKUP($A$3,Models!$D$7:$D$9,Models!$H$60:$H$62), IF($U389 &gt; 7,LOOKUP($A$3,Models!$D$7:$D$9,Models!$I$60:$I$62), 0)))), 0)</f>
        <v>0</v>
      </c>
    </row>
    <row r="390" spans="16:34">
      <c r="P390" s="6" t="e">
        <f ca="1">IF(LOOKUP(Beds!A423, Models!$A$4:$A$105, Models!$B$4:$B$105) = "QUEBEC 2", " ", IF(LOOKUP(Beds!A423, Models!$A$4:$A$105, Models!$B$4:$B$105) = "QUEBEC", " ", IF(Beds!B423 = 0, 0, YEAR(NOW())-IF(VALUE(LEFT(Beds!B423,2))&gt;80,CONCATENATE(19,LEFT(Beds!B423,2)),CONCATENATE(20,LEFT(Beds!B423,2))))))</f>
        <v>#N/A</v>
      </c>
      <c r="S390" s="7" t="str">
        <f>LEFT(Beds!A421,4)</f>
        <v/>
      </c>
      <c r="T390" t="str">
        <f>IF(S390 = "", " ", LOOKUP(S390,Models!$A$4:$A$99,Models!$B$4:$B$99))</f>
        <v xml:space="preserve"> </v>
      </c>
      <c r="U390" t="str">
        <f>Beds!C421</f>
        <v/>
      </c>
      <c r="W390">
        <f t="shared" ref="W390:W453" si="6">SUM(X390:AH390)</f>
        <v>0</v>
      </c>
      <c r="X390" s="14">
        <f>IF($T390=Models!$E$6,IF($U390&lt;1,LOOKUP($A$3,Models!$D$7:$D$9,Models!$F$7:$F$9),IF(AND($U390&gt;=1,$U390&lt;=3),LOOKUP($A$3,Models!$D$7:$D$9,Models!$G$7:$G$9),IF(AND($U390&gt;=4,$U390&lt;=6),LOOKUP($A$3,Models!$D$7:$D$9,Models!$H$7:$H$9), IF(AND($U390&gt;=7,$U390&lt;=10),LOOKUP($A$3,Models!$D$7:$D$9,Models!$I$7:$I$9), IF($U390 &gt; 10,LOOKUP($A$3,Models!$D$7:$D$9,Models!$J$7:$J$9), 0))))), 0)</f>
        <v>0</v>
      </c>
      <c r="Y390" s="14">
        <f>IF($T390=Models!$E$11,IF($U390&lt;1,LOOKUP($A$3,Models!$D$7:$D$9,Models!$F$12:$F$14),IF(AND($U390&gt;=1,$U390&lt;=3),LOOKUP($A$3,Models!$D$7:$D$9,Models!$G$12:$G$14),IF(AND($U390&gt;=4,$U390&lt;=6),LOOKUP($A$3,Models!$D$7:$D$9,Models!$H$12:$H$14), IF(AND($U390&gt;=7,$U390&lt;=10),LOOKUP($A$3,Models!$D$7:$D$9,Models!$I$12:$I$14), IF($U390 &gt; 10,LOOKUP($A$3,Models!$D$7:$D$9,Models!$J$12:$J$14), 0))))), 0)</f>
        <v>0</v>
      </c>
      <c r="Z390" s="14">
        <f>IF($T390=Models!$E$16,IF($U390&lt;1,LOOKUP($A$3,Models!$D$7:$D$9,Models!$F$17:$F$19),IF(AND($U390&gt;=1,$U390&lt;=3),LOOKUP($A$3,Models!$D$7:$D$9,Models!$G$17:$G$19),IF(AND($U390&gt;=4,$U390&lt;=6),LOOKUP($A$3,Models!$D$7:$D$9,Models!$H$17:$H$19), IF(AND($U390&gt;=7,$U390&lt;=10),LOOKUP($A$3,Models!$D$7:$D$9,Models!$I$17:$I$19), IF($U390 &gt; 10,LOOKUP($A$3,Models!$D$7:$D$9,Models!$J$17:$J$19), 0))))), 0)</f>
        <v>0</v>
      </c>
      <c r="AA390" s="14">
        <f>IF($T390=Models!$E$21,IF($U390&lt;1,LOOKUP($A$3,Models!$D$7:$D$9,Models!$F$22:$F$24),IF(AND($U390&gt;=1,$U390&lt;=3),LOOKUP($A$3,Models!$D$7:$D$9,Models!$G$22:$G$24),IF(AND($U390&gt;=4,$U390&lt;=6),LOOKUP($A$3,Models!$D$7:$D$9,Models!$H$22:$H$24), IF(AND($U390&gt;=7,$U390&lt;=10),LOOKUP($A$3,Models!$D$7:$D$9,Models!$I$22:$I$24), IF($U390 &gt; 10,LOOKUP($A$3,Models!$D$7:$D$9,Models!$J$22:$J$24), 0))))), 0)</f>
        <v>0</v>
      </c>
      <c r="AB390" s="14">
        <f>IF($T390=Models!$E$26,IF($U390&lt;1,LOOKUP($A$3,Models!$D$7:$D$9,Models!$F$27:$F$29),IF(AND($U390&gt;=1,$U390&lt;=3),LOOKUP($A$3,Models!$D$7:$D$9,Models!$G$27:$G$29),IF(AND($U390&gt;=4,$U390&lt;=6),LOOKUP($A$3,Models!$D$7:$D$9,Models!$H$27:$H$29), IF(AND($U390&gt;=7,$U390&lt;=10),LOOKUP($A$3,Models!$D$7:$D$9,Models!$I$27:$I$29), IF($U390 &gt; 10,LOOKUP($A$3,Models!$D$7:$D$9,Models!$J$27:$J$29), 0))))), 0)</f>
        <v>0</v>
      </c>
      <c r="AC390" s="14">
        <f>IF($T390=Models!$E$31,IF($U390&lt;1,LOOKUP($A$3,Models!$D$7:$D$9,Models!$F$32:$F$34),IF(AND($U390&gt;=1,$U390&lt;=3),LOOKUP($A$3,Models!$D$7:$D$9,Models!$G$32:$G$34),IF(AND($U390&gt;=4,$U390&lt;=6),LOOKUP($A$3,Models!$D$7:$D$9,Models!$H$32:$H$34), IF(AND($U390&gt;=7,$U390&lt;=10),LOOKUP($A$3,Models!$D$7:$D$9,Models!$I$32:$I$34), IF($U390 &gt; 10,LOOKUP($A$3,Models!$D$7:$D$9,Models!$J$32:$J$34), 0))))), 0)</f>
        <v>0</v>
      </c>
      <c r="AD390" s="14">
        <f>IF($T390=Models!$E$39,IF($U390&lt;1,LOOKUP($A$3,Models!$D$7:$D$9,Models!$F$40:$F$42),IF(AND($U390&gt;=1,$U390&lt;=4),LOOKUP($A$3,Models!$D$7:$D$9,Models!$G$40:$G$42),IF(AND($U390&gt;=5,$U390&lt;=7),LOOKUP($A$3,Models!$D$7:$D$9,Models!$H$40:$H$42), IF($U390 &gt; 7,LOOKUP($A$3,Models!$D$7:$D$9,Models!$I$40:$I$42), 0)))), 0)</f>
        <v>0</v>
      </c>
      <c r="AE390" s="14">
        <f>IF($T390=Models!$E$44,IF($U390&lt;1,LOOKUP($A$3,Models!$D$7:$D$9,Models!$F$45:$F$47),IF(AND($U390&gt;=1,$U390&lt;=4),LOOKUP($A$3,Models!$D$7:$D$9,Models!$G$45:$G$47),IF(AND($U390&gt;=5,$U390&lt;=7),LOOKUP($A$3,Models!$D$7:$D$9,Models!$H$45:$H$47), IF($U390 &gt; 7,LOOKUP($A$3,Models!$D$7:$D$9,Models!$I$45:$I$47), 0)))), 0)</f>
        <v>0</v>
      </c>
      <c r="AF390" s="14">
        <f>IF($T390=Models!$E$49,IF($U390&lt;1,LOOKUP($A$3,Models!$D$7:$D$9,Models!$F$50:$F$52),IF(AND($U390&gt;=1,$U390&lt;=4),LOOKUP($A$3,Models!$D$7:$D$9,Models!$G$50:$G$52),IF(AND($U390&gt;=5,$U390&lt;=7),LOOKUP($A$3,Models!$D$7:$D$9,Models!$H$50:$H$52), IF($U390 &gt; 7,LOOKUP($A$3,Models!$D$7:$D$9,Models!$I$50:$I$52), 0)))), 0)</f>
        <v>0</v>
      </c>
      <c r="AG390" s="14">
        <f>IF($T390=Models!$E$54,IF($U390&lt;1,LOOKUP($A$3,Models!$D$7:$D$9,Models!$F$55:$F$57),IF(AND($U390&gt;=1,$U390&lt;=4),LOOKUP($A$3,Models!$D$7:$D$9,Models!$G$55:$G$57),IF(AND($U390&gt;=5,$U390&lt;=7),LOOKUP($A$3,Models!$D$7:$D$9,Models!$H$55:$H$57), IF($U390 &gt; 7,LOOKUP($A$3,Models!$D$7:$D$9,Models!$I$55:$I$57), 0)))), 0)</f>
        <v>0</v>
      </c>
      <c r="AH390" s="14">
        <f>IF($T390=Models!$E$59,IF($U390&lt;1,LOOKUP($A$3,Models!$D$7:$D$9,Models!$F$60:$F$62),IF(AND($U390&gt;=1,$U390&lt;=4),LOOKUP($A$3,Models!$D$7:$D$9,Models!$G$60:$G$62),IF(AND($U390&gt;=5,$U390&lt;=7),LOOKUP($A$3,Models!$D$7:$D$9,Models!$H$60:$H$62), IF($U390 &gt; 7,LOOKUP($A$3,Models!$D$7:$D$9,Models!$I$60:$I$62), 0)))), 0)</f>
        <v>0</v>
      </c>
    </row>
    <row r="391" spans="16:34">
      <c r="P391" s="6" t="e">
        <f ca="1">IF(LOOKUP(Beds!A424, Models!$A$4:$A$105, Models!$B$4:$B$105) = "QUEBEC 2", " ", IF(LOOKUP(Beds!A424, Models!$A$4:$A$105, Models!$B$4:$B$105) = "QUEBEC", " ", IF(Beds!B424 = 0, 0, YEAR(NOW())-IF(VALUE(LEFT(Beds!B424,2))&gt;80,CONCATENATE(19,LEFT(Beds!B424,2)),CONCATENATE(20,LEFT(Beds!B424,2))))))</f>
        <v>#N/A</v>
      </c>
      <c r="S391" s="7" t="str">
        <f>LEFT(Beds!A422,4)</f>
        <v/>
      </c>
      <c r="T391" t="str">
        <f>IF(S391 = "", " ", LOOKUP(S391,Models!$A$4:$A$99,Models!$B$4:$B$99))</f>
        <v xml:space="preserve"> </v>
      </c>
      <c r="U391" t="str">
        <f>Beds!C422</f>
        <v/>
      </c>
      <c r="W391">
        <f t="shared" si="6"/>
        <v>0</v>
      </c>
      <c r="X391" s="14">
        <f>IF($T391=Models!$E$6,IF($U391&lt;1,LOOKUP($A$3,Models!$D$7:$D$9,Models!$F$7:$F$9),IF(AND($U391&gt;=1,$U391&lt;=3),LOOKUP($A$3,Models!$D$7:$D$9,Models!$G$7:$G$9),IF(AND($U391&gt;=4,$U391&lt;=6),LOOKUP($A$3,Models!$D$7:$D$9,Models!$H$7:$H$9), IF(AND($U391&gt;=7,$U391&lt;=10),LOOKUP($A$3,Models!$D$7:$D$9,Models!$I$7:$I$9), IF($U391 &gt; 10,LOOKUP($A$3,Models!$D$7:$D$9,Models!$J$7:$J$9), 0))))), 0)</f>
        <v>0</v>
      </c>
      <c r="Y391" s="14">
        <f>IF($T391=Models!$E$11,IF($U391&lt;1,LOOKUP($A$3,Models!$D$7:$D$9,Models!$F$12:$F$14),IF(AND($U391&gt;=1,$U391&lt;=3),LOOKUP($A$3,Models!$D$7:$D$9,Models!$G$12:$G$14),IF(AND($U391&gt;=4,$U391&lt;=6),LOOKUP($A$3,Models!$D$7:$D$9,Models!$H$12:$H$14), IF(AND($U391&gt;=7,$U391&lt;=10),LOOKUP($A$3,Models!$D$7:$D$9,Models!$I$12:$I$14), IF($U391 &gt; 10,LOOKUP($A$3,Models!$D$7:$D$9,Models!$J$12:$J$14), 0))))), 0)</f>
        <v>0</v>
      </c>
      <c r="Z391" s="14">
        <f>IF($T391=Models!$E$16,IF($U391&lt;1,LOOKUP($A$3,Models!$D$7:$D$9,Models!$F$17:$F$19),IF(AND($U391&gt;=1,$U391&lt;=3),LOOKUP($A$3,Models!$D$7:$D$9,Models!$G$17:$G$19),IF(AND($U391&gt;=4,$U391&lt;=6),LOOKUP($A$3,Models!$D$7:$D$9,Models!$H$17:$H$19), IF(AND($U391&gt;=7,$U391&lt;=10),LOOKUP($A$3,Models!$D$7:$D$9,Models!$I$17:$I$19), IF($U391 &gt; 10,LOOKUP($A$3,Models!$D$7:$D$9,Models!$J$17:$J$19), 0))))), 0)</f>
        <v>0</v>
      </c>
      <c r="AA391" s="14">
        <f>IF($T391=Models!$E$21,IF($U391&lt;1,LOOKUP($A$3,Models!$D$7:$D$9,Models!$F$22:$F$24),IF(AND($U391&gt;=1,$U391&lt;=3),LOOKUP($A$3,Models!$D$7:$D$9,Models!$G$22:$G$24),IF(AND($U391&gt;=4,$U391&lt;=6),LOOKUP($A$3,Models!$D$7:$D$9,Models!$H$22:$H$24), IF(AND($U391&gt;=7,$U391&lt;=10),LOOKUP($A$3,Models!$D$7:$D$9,Models!$I$22:$I$24), IF($U391 &gt; 10,LOOKUP($A$3,Models!$D$7:$D$9,Models!$J$22:$J$24), 0))))), 0)</f>
        <v>0</v>
      </c>
      <c r="AB391" s="14">
        <f>IF($T391=Models!$E$26,IF($U391&lt;1,LOOKUP($A$3,Models!$D$7:$D$9,Models!$F$27:$F$29),IF(AND($U391&gt;=1,$U391&lt;=3),LOOKUP($A$3,Models!$D$7:$D$9,Models!$G$27:$G$29),IF(AND($U391&gt;=4,$U391&lt;=6),LOOKUP($A$3,Models!$D$7:$D$9,Models!$H$27:$H$29), IF(AND($U391&gt;=7,$U391&lt;=10),LOOKUP($A$3,Models!$D$7:$D$9,Models!$I$27:$I$29), IF($U391 &gt; 10,LOOKUP($A$3,Models!$D$7:$D$9,Models!$J$27:$J$29), 0))))), 0)</f>
        <v>0</v>
      </c>
      <c r="AC391" s="14">
        <f>IF($T391=Models!$E$31,IF($U391&lt;1,LOOKUP($A$3,Models!$D$7:$D$9,Models!$F$32:$F$34),IF(AND($U391&gt;=1,$U391&lt;=3),LOOKUP($A$3,Models!$D$7:$D$9,Models!$G$32:$G$34),IF(AND($U391&gt;=4,$U391&lt;=6),LOOKUP($A$3,Models!$D$7:$D$9,Models!$H$32:$H$34), IF(AND($U391&gt;=7,$U391&lt;=10),LOOKUP($A$3,Models!$D$7:$D$9,Models!$I$32:$I$34), IF($U391 &gt; 10,LOOKUP($A$3,Models!$D$7:$D$9,Models!$J$32:$J$34), 0))))), 0)</f>
        <v>0</v>
      </c>
      <c r="AD391" s="14">
        <f>IF($T391=Models!$E$39,IF($U391&lt;1,LOOKUP($A$3,Models!$D$7:$D$9,Models!$F$40:$F$42),IF(AND($U391&gt;=1,$U391&lt;=4),LOOKUP($A$3,Models!$D$7:$D$9,Models!$G$40:$G$42),IF(AND($U391&gt;=5,$U391&lt;=7),LOOKUP($A$3,Models!$D$7:$D$9,Models!$H$40:$H$42), IF($U391 &gt; 7,LOOKUP($A$3,Models!$D$7:$D$9,Models!$I$40:$I$42), 0)))), 0)</f>
        <v>0</v>
      </c>
      <c r="AE391" s="14">
        <f>IF($T391=Models!$E$44,IF($U391&lt;1,LOOKUP($A$3,Models!$D$7:$D$9,Models!$F$45:$F$47),IF(AND($U391&gt;=1,$U391&lt;=4),LOOKUP($A$3,Models!$D$7:$D$9,Models!$G$45:$G$47),IF(AND($U391&gt;=5,$U391&lt;=7),LOOKUP($A$3,Models!$D$7:$D$9,Models!$H$45:$H$47), IF($U391 &gt; 7,LOOKUP($A$3,Models!$D$7:$D$9,Models!$I$45:$I$47), 0)))), 0)</f>
        <v>0</v>
      </c>
      <c r="AF391" s="14">
        <f>IF($T391=Models!$E$49,IF($U391&lt;1,LOOKUP($A$3,Models!$D$7:$D$9,Models!$F$50:$F$52),IF(AND($U391&gt;=1,$U391&lt;=4),LOOKUP($A$3,Models!$D$7:$D$9,Models!$G$50:$G$52),IF(AND($U391&gt;=5,$U391&lt;=7),LOOKUP($A$3,Models!$D$7:$D$9,Models!$H$50:$H$52), IF($U391 &gt; 7,LOOKUP($A$3,Models!$D$7:$D$9,Models!$I$50:$I$52), 0)))), 0)</f>
        <v>0</v>
      </c>
      <c r="AG391" s="14">
        <f>IF($T391=Models!$E$54,IF($U391&lt;1,LOOKUP($A$3,Models!$D$7:$D$9,Models!$F$55:$F$57),IF(AND($U391&gt;=1,$U391&lt;=4),LOOKUP($A$3,Models!$D$7:$D$9,Models!$G$55:$G$57),IF(AND($U391&gt;=5,$U391&lt;=7),LOOKUP($A$3,Models!$D$7:$D$9,Models!$H$55:$H$57), IF($U391 &gt; 7,LOOKUP($A$3,Models!$D$7:$D$9,Models!$I$55:$I$57), 0)))), 0)</f>
        <v>0</v>
      </c>
      <c r="AH391" s="14">
        <f>IF($T391=Models!$E$59,IF($U391&lt;1,LOOKUP($A$3,Models!$D$7:$D$9,Models!$F$60:$F$62),IF(AND($U391&gt;=1,$U391&lt;=4),LOOKUP($A$3,Models!$D$7:$D$9,Models!$G$60:$G$62),IF(AND($U391&gt;=5,$U391&lt;=7),LOOKUP($A$3,Models!$D$7:$D$9,Models!$H$60:$H$62), IF($U391 &gt; 7,LOOKUP($A$3,Models!$D$7:$D$9,Models!$I$60:$I$62), 0)))), 0)</f>
        <v>0</v>
      </c>
    </row>
    <row r="392" spans="16:34">
      <c r="P392" s="6" t="e">
        <f ca="1">IF(LOOKUP(Beds!A425, Models!$A$4:$A$105, Models!$B$4:$B$105) = "QUEBEC 2", " ", IF(LOOKUP(Beds!A425, Models!$A$4:$A$105, Models!$B$4:$B$105) = "QUEBEC", " ", IF(Beds!B425 = 0, 0, YEAR(NOW())-IF(VALUE(LEFT(Beds!B425,2))&gt;80,CONCATENATE(19,LEFT(Beds!B425,2)),CONCATENATE(20,LEFT(Beds!B425,2))))))</f>
        <v>#N/A</v>
      </c>
      <c r="S392" s="7" t="str">
        <f>LEFT(Beds!A423,4)</f>
        <v/>
      </c>
      <c r="T392" t="str">
        <f>IF(S392 = "", " ", LOOKUP(S392,Models!$A$4:$A$99,Models!$B$4:$B$99))</f>
        <v xml:space="preserve"> </v>
      </c>
      <c r="U392" t="str">
        <f>Beds!C423</f>
        <v/>
      </c>
      <c r="W392">
        <f t="shared" si="6"/>
        <v>0</v>
      </c>
      <c r="X392" s="14">
        <f>IF($T392=Models!$E$6,IF($U392&lt;1,LOOKUP($A$3,Models!$D$7:$D$9,Models!$F$7:$F$9),IF(AND($U392&gt;=1,$U392&lt;=3),LOOKUP($A$3,Models!$D$7:$D$9,Models!$G$7:$G$9),IF(AND($U392&gt;=4,$U392&lt;=6),LOOKUP($A$3,Models!$D$7:$D$9,Models!$H$7:$H$9), IF(AND($U392&gt;=7,$U392&lt;=10),LOOKUP($A$3,Models!$D$7:$D$9,Models!$I$7:$I$9), IF($U392 &gt; 10,LOOKUP($A$3,Models!$D$7:$D$9,Models!$J$7:$J$9), 0))))), 0)</f>
        <v>0</v>
      </c>
      <c r="Y392" s="14">
        <f>IF($T392=Models!$E$11,IF($U392&lt;1,LOOKUP($A$3,Models!$D$7:$D$9,Models!$F$12:$F$14),IF(AND($U392&gt;=1,$U392&lt;=3),LOOKUP($A$3,Models!$D$7:$D$9,Models!$G$12:$G$14),IF(AND($U392&gt;=4,$U392&lt;=6),LOOKUP($A$3,Models!$D$7:$D$9,Models!$H$12:$H$14), IF(AND($U392&gt;=7,$U392&lt;=10),LOOKUP($A$3,Models!$D$7:$D$9,Models!$I$12:$I$14), IF($U392 &gt; 10,LOOKUP($A$3,Models!$D$7:$D$9,Models!$J$12:$J$14), 0))))), 0)</f>
        <v>0</v>
      </c>
      <c r="Z392" s="14">
        <f>IF($T392=Models!$E$16,IF($U392&lt;1,LOOKUP($A$3,Models!$D$7:$D$9,Models!$F$17:$F$19),IF(AND($U392&gt;=1,$U392&lt;=3),LOOKUP($A$3,Models!$D$7:$D$9,Models!$G$17:$G$19),IF(AND($U392&gt;=4,$U392&lt;=6),LOOKUP($A$3,Models!$D$7:$D$9,Models!$H$17:$H$19), IF(AND($U392&gt;=7,$U392&lt;=10),LOOKUP($A$3,Models!$D$7:$D$9,Models!$I$17:$I$19), IF($U392 &gt; 10,LOOKUP($A$3,Models!$D$7:$D$9,Models!$J$17:$J$19), 0))))), 0)</f>
        <v>0</v>
      </c>
      <c r="AA392" s="14">
        <f>IF($T392=Models!$E$21,IF($U392&lt;1,LOOKUP($A$3,Models!$D$7:$D$9,Models!$F$22:$F$24),IF(AND($U392&gt;=1,$U392&lt;=3),LOOKUP($A$3,Models!$D$7:$D$9,Models!$G$22:$G$24),IF(AND($U392&gt;=4,$U392&lt;=6),LOOKUP($A$3,Models!$D$7:$D$9,Models!$H$22:$H$24), IF(AND($U392&gt;=7,$U392&lt;=10),LOOKUP($A$3,Models!$D$7:$D$9,Models!$I$22:$I$24), IF($U392 &gt; 10,LOOKUP($A$3,Models!$D$7:$D$9,Models!$J$22:$J$24), 0))))), 0)</f>
        <v>0</v>
      </c>
      <c r="AB392" s="14">
        <f>IF($T392=Models!$E$26,IF($U392&lt;1,LOOKUP($A$3,Models!$D$7:$D$9,Models!$F$27:$F$29),IF(AND($U392&gt;=1,$U392&lt;=3),LOOKUP($A$3,Models!$D$7:$D$9,Models!$G$27:$G$29),IF(AND($U392&gt;=4,$U392&lt;=6),LOOKUP($A$3,Models!$D$7:$D$9,Models!$H$27:$H$29), IF(AND($U392&gt;=7,$U392&lt;=10),LOOKUP($A$3,Models!$D$7:$D$9,Models!$I$27:$I$29), IF($U392 &gt; 10,LOOKUP($A$3,Models!$D$7:$D$9,Models!$J$27:$J$29), 0))))), 0)</f>
        <v>0</v>
      </c>
      <c r="AC392" s="14">
        <f>IF($T392=Models!$E$31,IF($U392&lt;1,LOOKUP($A$3,Models!$D$7:$D$9,Models!$F$32:$F$34),IF(AND($U392&gt;=1,$U392&lt;=3),LOOKUP($A$3,Models!$D$7:$D$9,Models!$G$32:$G$34),IF(AND($U392&gt;=4,$U392&lt;=6),LOOKUP($A$3,Models!$D$7:$D$9,Models!$H$32:$H$34), IF(AND($U392&gt;=7,$U392&lt;=10),LOOKUP($A$3,Models!$D$7:$D$9,Models!$I$32:$I$34), IF($U392 &gt; 10,LOOKUP($A$3,Models!$D$7:$D$9,Models!$J$32:$J$34), 0))))), 0)</f>
        <v>0</v>
      </c>
      <c r="AD392" s="14">
        <f>IF($T392=Models!$E$39,IF($U392&lt;1,LOOKUP($A$3,Models!$D$7:$D$9,Models!$F$40:$F$42),IF(AND($U392&gt;=1,$U392&lt;=4),LOOKUP($A$3,Models!$D$7:$D$9,Models!$G$40:$G$42),IF(AND($U392&gt;=5,$U392&lt;=7),LOOKUP($A$3,Models!$D$7:$D$9,Models!$H$40:$H$42), IF($U392 &gt; 7,LOOKUP($A$3,Models!$D$7:$D$9,Models!$I$40:$I$42), 0)))), 0)</f>
        <v>0</v>
      </c>
      <c r="AE392" s="14">
        <f>IF($T392=Models!$E$44,IF($U392&lt;1,LOOKUP($A$3,Models!$D$7:$D$9,Models!$F$45:$F$47),IF(AND($U392&gt;=1,$U392&lt;=4),LOOKUP($A$3,Models!$D$7:$D$9,Models!$G$45:$G$47),IF(AND($U392&gt;=5,$U392&lt;=7),LOOKUP($A$3,Models!$D$7:$D$9,Models!$H$45:$H$47), IF($U392 &gt; 7,LOOKUP($A$3,Models!$D$7:$D$9,Models!$I$45:$I$47), 0)))), 0)</f>
        <v>0</v>
      </c>
      <c r="AF392" s="14">
        <f>IF($T392=Models!$E$49,IF($U392&lt;1,LOOKUP($A$3,Models!$D$7:$D$9,Models!$F$50:$F$52),IF(AND($U392&gt;=1,$U392&lt;=4),LOOKUP($A$3,Models!$D$7:$D$9,Models!$G$50:$G$52),IF(AND($U392&gt;=5,$U392&lt;=7),LOOKUP($A$3,Models!$D$7:$D$9,Models!$H$50:$H$52), IF($U392 &gt; 7,LOOKUP($A$3,Models!$D$7:$D$9,Models!$I$50:$I$52), 0)))), 0)</f>
        <v>0</v>
      </c>
      <c r="AG392" s="14">
        <f>IF($T392=Models!$E$54,IF($U392&lt;1,LOOKUP($A$3,Models!$D$7:$D$9,Models!$F$55:$F$57),IF(AND($U392&gt;=1,$U392&lt;=4),LOOKUP($A$3,Models!$D$7:$D$9,Models!$G$55:$G$57),IF(AND($U392&gt;=5,$U392&lt;=7),LOOKUP($A$3,Models!$D$7:$D$9,Models!$H$55:$H$57), IF($U392 &gt; 7,LOOKUP($A$3,Models!$D$7:$D$9,Models!$I$55:$I$57), 0)))), 0)</f>
        <v>0</v>
      </c>
      <c r="AH392" s="14">
        <f>IF($T392=Models!$E$59,IF($U392&lt;1,LOOKUP($A$3,Models!$D$7:$D$9,Models!$F$60:$F$62),IF(AND($U392&gt;=1,$U392&lt;=4),LOOKUP($A$3,Models!$D$7:$D$9,Models!$G$60:$G$62),IF(AND($U392&gt;=5,$U392&lt;=7),LOOKUP($A$3,Models!$D$7:$D$9,Models!$H$60:$H$62), IF($U392 &gt; 7,LOOKUP($A$3,Models!$D$7:$D$9,Models!$I$60:$I$62), 0)))), 0)</f>
        <v>0</v>
      </c>
    </row>
    <row r="393" spans="16:34">
      <c r="P393" s="6" t="e">
        <f ca="1">IF(LOOKUP(Beds!A426, Models!$A$4:$A$105, Models!$B$4:$B$105) = "QUEBEC 2", " ", IF(LOOKUP(Beds!A426, Models!$A$4:$A$105, Models!$B$4:$B$105) = "QUEBEC", " ", IF(Beds!B426 = 0, 0, YEAR(NOW())-IF(VALUE(LEFT(Beds!B426,2))&gt;80,CONCATENATE(19,LEFT(Beds!B426,2)),CONCATENATE(20,LEFT(Beds!B426,2))))))</f>
        <v>#N/A</v>
      </c>
      <c r="S393" s="7" t="str">
        <f>LEFT(Beds!A424,4)</f>
        <v/>
      </c>
      <c r="T393" t="str">
        <f>IF(S393 = "", " ", LOOKUP(S393,Models!$A$4:$A$99,Models!$B$4:$B$99))</f>
        <v xml:space="preserve"> </v>
      </c>
      <c r="U393" t="str">
        <f>Beds!C424</f>
        <v/>
      </c>
      <c r="W393">
        <f t="shared" si="6"/>
        <v>0</v>
      </c>
      <c r="X393" s="14">
        <f>IF($T393=Models!$E$6,IF($U393&lt;1,LOOKUP($A$3,Models!$D$7:$D$9,Models!$F$7:$F$9),IF(AND($U393&gt;=1,$U393&lt;=3),LOOKUP($A$3,Models!$D$7:$D$9,Models!$G$7:$G$9),IF(AND($U393&gt;=4,$U393&lt;=6),LOOKUP($A$3,Models!$D$7:$D$9,Models!$H$7:$H$9), IF(AND($U393&gt;=7,$U393&lt;=10),LOOKUP($A$3,Models!$D$7:$D$9,Models!$I$7:$I$9), IF($U393 &gt; 10,LOOKUP($A$3,Models!$D$7:$D$9,Models!$J$7:$J$9), 0))))), 0)</f>
        <v>0</v>
      </c>
      <c r="Y393" s="14">
        <f>IF($T393=Models!$E$11,IF($U393&lt;1,LOOKUP($A$3,Models!$D$7:$D$9,Models!$F$12:$F$14),IF(AND($U393&gt;=1,$U393&lt;=3),LOOKUP($A$3,Models!$D$7:$D$9,Models!$G$12:$G$14),IF(AND($U393&gt;=4,$U393&lt;=6),LOOKUP($A$3,Models!$D$7:$D$9,Models!$H$12:$H$14), IF(AND($U393&gt;=7,$U393&lt;=10),LOOKUP($A$3,Models!$D$7:$D$9,Models!$I$12:$I$14), IF($U393 &gt; 10,LOOKUP($A$3,Models!$D$7:$D$9,Models!$J$12:$J$14), 0))))), 0)</f>
        <v>0</v>
      </c>
      <c r="Z393" s="14">
        <f>IF($T393=Models!$E$16,IF($U393&lt;1,LOOKUP($A$3,Models!$D$7:$D$9,Models!$F$17:$F$19),IF(AND($U393&gt;=1,$U393&lt;=3),LOOKUP($A$3,Models!$D$7:$D$9,Models!$G$17:$G$19),IF(AND($U393&gt;=4,$U393&lt;=6),LOOKUP($A$3,Models!$D$7:$D$9,Models!$H$17:$H$19), IF(AND($U393&gt;=7,$U393&lt;=10),LOOKUP($A$3,Models!$D$7:$D$9,Models!$I$17:$I$19), IF($U393 &gt; 10,LOOKUP($A$3,Models!$D$7:$D$9,Models!$J$17:$J$19), 0))))), 0)</f>
        <v>0</v>
      </c>
      <c r="AA393" s="14">
        <f>IF($T393=Models!$E$21,IF($U393&lt;1,LOOKUP($A$3,Models!$D$7:$D$9,Models!$F$22:$F$24),IF(AND($U393&gt;=1,$U393&lt;=3),LOOKUP($A$3,Models!$D$7:$D$9,Models!$G$22:$G$24),IF(AND($U393&gt;=4,$U393&lt;=6),LOOKUP($A$3,Models!$D$7:$D$9,Models!$H$22:$H$24), IF(AND($U393&gt;=7,$U393&lt;=10),LOOKUP($A$3,Models!$D$7:$D$9,Models!$I$22:$I$24), IF($U393 &gt; 10,LOOKUP($A$3,Models!$D$7:$D$9,Models!$J$22:$J$24), 0))))), 0)</f>
        <v>0</v>
      </c>
      <c r="AB393" s="14">
        <f>IF($T393=Models!$E$26,IF($U393&lt;1,LOOKUP($A$3,Models!$D$7:$D$9,Models!$F$27:$F$29),IF(AND($U393&gt;=1,$U393&lt;=3),LOOKUP($A$3,Models!$D$7:$D$9,Models!$G$27:$G$29),IF(AND($U393&gt;=4,$U393&lt;=6),LOOKUP($A$3,Models!$D$7:$D$9,Models!$H$27:$H$29), IF(AND($U393&gt;=7,$U393&lt;=10),LOOKUP($A$3,Models!$D$7:$D$9,Models!$I$27:$I$29), IF($U393 &gt; 10,LOOKUP($A$3,Models!$D$7:$D$9,Models!$J$27:$J$29), 0))))), 0)</f>
        <v>0</v>
      </c>
      <c r="AC393" s="14">
        <f>IF($T393=Models!$E$31,IF($U393&lt;1,LOOKUP($A$3,Models!$D$7:$D$9,Models!$F$32:$F$34),IF(AND($U393&gt;=1,$U393&lt;=3),LOOKUP($A$3,Models!$D$7:$D$9,Models!$G$32:$G$34),IF(AND($U393&gt;=4,$U393&lt;=6),LOOKUP($A$3,Models!$D$7:$D$9,Models!$H$32:$H$34), IF(AND($U393&gt;=7,$U393&lt;=10),LOOKUP($A$3,Models!$D$7:$D$9,Models!$I$32:$I$34), IF($U393 &gt; 10,LOOKUP($A$3,Models!$D$7:$D$9,Models!$J$32:$J$34), 0))))), 0)</f>
        <v>0</v>
      </c>
      <c r="AD393" s="14">
        <f>IF($T393=Models!$E$39,IF($U393&lt;1,LOOKUP($A$3,Models!$D$7:$D$9,Models!$F$40:$F$42),IF(AND($U393&gt;=1,$U393&lt;=4),LOOKUP($A$3,Models!$D$7:$D$9,Models!$G$40:$G$42),IF(AND($U393&gt;=5,$U393&lt;=7),LOOKUP($A$3,Models!$D$7:$D$9,Models!$H$40:$H$42), IF($U393 &gt; 7,LOOKUP($A$3,Models!$D$7:$D$9,Models!$I$40:$I$42), 0)))), 0)</f>
        <v>0</v>
      </c>
      <c r="AE393" s="14">
        <f>IF($T393=Models!$E$44,IF($U393&lt;1,LOOKUP($A$3,Models!$D$7:$D$9,Models!$F$45:$F$47),IF(AND($U393&gt;=1,$U393&lt;=4),LOOKUP($A$3,Models!$D$7:$D$9,Models!$G$45:$G$47),IF(AND($U393&gt;=5,$U393&lt;=7),LOOKUP($A$3,Models!$D$7:$D$9,Models!$H$45:$H$47), IF($U393 &gt; 7,LOOKUP($A$3,Models!$D$7:$D$9,Models!$I$45:$I$47), 0)))), 0)</f>
        <v>0</v>
      </c>
      <c r="AF393" s="14">
        <f>IF($T393=Models!$E$49,IF($U393&lt;1,LOOKUP($A$3,Models!$D$7:$D$9,Models!$F$50:$F$52),IF(AND($U393&gt;=1,$U393&lt;=4),LOOKUP($A$3,Models!$D$7:$D$9,Models!$G$50:$G$52),IF(AND($U393&gt;=5,$U393&lt;=7),LOOKUP($A$3,Models!$D$7:$D$9,Models!$H$50:$H$52), IF($U393 &gt; 7,LOOKUP($A$3,Models!$D$7:$D$9,Models!$I$50:$I$52), 0)))), 0)</f>
        <v>0</v>
      </c>
      <c r="AG393" s="14">
        <f>IF($T393=Models!$E$54,IF($U393&lt;1,LOOKUP($A$3,Models!$D$7:$D$9,Models!$F$55:$F$57),IF(AND($U393&gt;=1,$U393&lt;=4),LOOKUP($A$3,Models!$D$7:$D$9,Models!$G$55:$G$57),IF(AND($U393&gt;=5,$U393&lt;=7),LOOKUP($A$3,Models!$D$7:$D$9,Models!$H$55:$H$57), IF($U393 &gt; 7,LOOKUP($A$3,Models!$D$7:$D$9,Models!$I$55:$I$57), 0)))), 0)</f>
        <v>0</v>
      </c>
      <c r="AH393" s="14">
        <f>IF($T393=Models!$E$59,IF($U393&lt;1,LOOKUP($A$3,Models!$D$7:$D$9,Models!$F$60:$F$62),IF(AND($U393&gt;=1,$U393&lt;=4),LOOKUP($A$3,Models!$D$7:$D$9,Models!$G$60:$G$62),IF(AND($U393&gt;=5,$U393&lt;=7),LOOKUP($A$3,Models!$D$7:$D$9,Models!$H$60:$H$62), IF($U393 &gt; 7,LOOKUP($A$3,Models!$D$7:$D$9,Models!$I$60:$I$62), 0)))), 0)</f>
        <v>0</v>
      </c>
    </row>
    <row r="394" spans="16:34">
      <c r="P394" s="6" t="e">
        <f ca="1">IF(LOOKUP(Beds!A427, Models!$A$4:$A$105, Models!$B$4:$B$105) = "QUEBEC 2", " ", IF(LOOKUP(Beds!A427, Models!$A$4:$A$105, Models!$B$4:$B$105) = "QUEBEC", " ", IF(Beds!B427 = 0, 0, YEAR(NOW())-IF(VALUE(LEFT(Beds!B427,2))&gt;80,CONCATENATE(19,LEFT(Beds!B427,2)),CONCATENATE(20,LEFT(Beds!B427,2))))))</f>
        <v>#N/A</v>
      </c>
      <c r="S394" s="7" t="str">
        <f>LEFT(Beds!A425,4)</f>
        <v/>
      </c>
      <c r="T394" t="str">
        <f>IF(S394 = "", " ", LOOKUP(S394,Models!$A$4:$A$99,Models!$B$4:$B$99))</f>
        <v xml:space="preserve"> </v>
      </c>
      <c r="U394" t="str">
        <f>Beds!C425</f>
        <v/>
      </c>
      <c r="W394">
        <f t="shared" si="6"/>
        <v>0</v>
      </c>
      <c r="X394" s="14">
        <f>IF($T394=Models!$E$6,IF($U394&lt;1,LOOKUP($A$3,Models!$D$7:$D$9,Models!$F$7:$F$9),IF(AND($U394&gt;=1,$U394&lt;=3),LOOKUP($A$3,Models!$D$7:$D$9,Models!$G$7:$G$9),IF(AND($U394&gt;=4,$U394&lt;=6),LOOKUP($A$3,Models!$D$7:$D$9,Models!$H$7:$H$9), IF(AND($U394&gt;=7,$U394&lt;=10),LOOKUP($A$3,Models!$D$7:$D$9,Models!$I$7:$I$9), IF($U394 &gt; 10,LOOKUP($A$3,Models!$D$7:$D$9,Models!$J$7:$J$9), 0))))), 0)</f>
        <v>0</v>
      </c>
      <c r="Y394" s="14">
        <f>IF($T394=Models!$E$11,IF($U394&lt;1,LOOKUP($A$3,Models!$D$7:$D$9,Models!$F$12:$F$14),IF(AND($U394&gt;=1,$U394&lt;=3),LOOKUP($A$3,Models!$D$7:$D$9,Models!$G$12:$G$14),IF(AND($U394&gt;=4,$U394&lt;=6),LOOKUP($A$3,Models!$D$7:$D$9,Models!$H$12:$H$14), IF(AND($U394&gt;=7,$U394&lt;=10),LOOKUP($A$3,Models!$D$7:$D$9,Models!$I$12:$I$14), IF($U394 &gt; 10,LOOKUP($A$3,Models!$D$7:$D$9,Models!$J$12:$J$14), 0))))), 0)</f>
        <v>0</v>
      </c>
      <c r="Z394" s="14">
        <f>IF($T394=Models!$E$16,IF($U394&lt;1,LOOKUP($A$3,Models!$D$7:$D$9,Models!$F$17:$F$19),IF(AND($U394&gt;=1,$U394&lt;=3),LOOKUP($A$3,Models!$D$7:$D$9,Models!$G$17:$G$19),IF(AND($U394&gt;=4,$U394&lt;=6),LOOKUP($A$3,Models!$D$7:$D$9,Models!$H$17:$H$19), IF(AND($U394&gt;=7,$U394&lt;=10),LOOKUP($A$3,Models!$D$7:$D$9,Models!$I$17:$I$19), IF($U394 &gt; 10,LOOKUP($A$3,Models!$D$7:$D$9,Models!$J$17:$J$19), 0))))), 0)</f>
        <v>0</v>
      </c>
      <c r="AA394" s="14">
        <f>IF($T394=Models!$E$21,IF($U394&lt;1,LOOKUP($A$3,Models!$D$7:$D$9,Models!$F$22:$F$24),IF(AND($U394&gt;=1,$U394&lt;=3),LOOKUP($A$3,Models!$D$7:$D$9,Models!$G$22:$G$24),IF(AND($U394&gt;=4,$U394&lt;=6),LOOKUP($A$3,Models!$D$7:$D$9,Models!$H$22:$H$24), IF(AND($U394&gt;=7,$U394&lt;=10),LOOKUP($A$3,Models!$D$7:$D$9,Models!$I$22:$I$24), IF($U394 &gt; 10,LOOKUP($A$3,Models!$D$7:$D$9,Models!$J$22:$J$24), 0))))), 0)</f>
        <v>0</v>
      </c>
      <c r="AB394" s="14">
        <f>IF($T394=Models!$E$26,IF($U394&lt;1,LOOKUP($A$3,Models!$D$7:$D$9,Models!$F$27:$F$29),IF(AND($U394&gt;=1,$U394&lt;=3),LOOKUP($A$3,Models!$D$7:$D$9,Models!$G$27:$G$29),IF(AND($U394&gt;=4,$U394&lt;=6),LOOKUP($A$3,Models!$D$7:$D$9,Models!$H$27:$H$29), IF(AND($U394&gt;=7,$U394&lt;=10),LOOKUP($A$3,Models!$D$7:$D$9,Models!$I$27:$I$29), IF($U394 &gt; 10,LOOKUP($A$3,Models!$D$7:$D$9,Models!$J$27:$J$29), 0))))), 0)</f>
        <v>0</v>
      </c>
      <c r="AC394" s="14">
        <f>IF($T394=Models!$E$31,IF($U394&lt;1,LOOKUP($A$3,Models!$D$7:$D$9,Models!$F$32:$F$34),IF(AND($U394&gt;=1,$U394&lt;=3),LOOKUP($A$3,Models!$D$7:$D$9,Models!$G$32:$G$34),IF(AND($U394&gt;=4,$U394&lt;=6),LOOKUP($A$3,Models!$D$7:$D$9,Models!$H$32:$H$34), IF(AND($U394&gt;=7,$U394&lt;=10),LOOKUP($A$3,Models!$D$7:$D$9,Models!$I$32:$I$34), IF($U394 &gt; 10,LOOKUP($A$3,Models!$D$7:$D$9,Models!$J$32:$J$34), 0))))), 0)</f>
        <v>0</v>
      </c>
      <c r="AD394" s="14">
        <f>IF($T394=Models!$E$39,IF($U394&lt;1,LOOKUP($A$3,Models!$D$7:$D$9,Models!$F$40:$F$42),IF(AND($U394&gt;=1,$U394&lt;=4),LOOKUP($A$3,Models!$D$7:$D$9,Models!$G$40:$G$42),IF(AND($U394&gt;=5,$U394&lt;=7),LOOKUP($A$3,Models!$D$7:$D$9,Models!$H$40:$H$42), IF($U394 &gt; 7,LOOKUP($A$3,Models!$D$7:$D$9,Models!$I$40:$I$42), 0)))), 0)</f>
        <v>0</v>
      </c>
      <c r="AE394" s="14">
        <f>IF($T394=Models!$E$44,IF($U394&lt;1,LOOKUP($A$3,Models!$D$7:$D$9,Models!$F$45:$F$47),IF(AND($U394&gt;=1,$U394&lt;=4),LOOKUP($A$3,Models!$D$7:$D$9,Models!$G$45:$G$47),IF(AND($U394&gt;=5,$U394&lt;=7),LOOKUP($A$3,Models!$D$7:$D$9,Models!$H$45:$H$47), IF($U394 &gt; 7,LOOKUP($A$3,Models!$D$7:$D$9,Models!$I$45:$I$47), 0)))), 0)</f>
        <v>0</v>
      </c>
      <c r="AF394" s="14">
        <f>IF($T394=Models!$E$49,IF($U394&lt;1,LOOKUP($A$3,Models!$D$7:$D$9,Models!$F$50:$F$52),IF(AND($U394&gt;=1,$U394&lt;=4),LOOKUP($A$3,Models!$D$7:$D$9,Models!$G$50:$G$52),IF(AND($U394&gt;=5,$U394&lt;=7),LOOKUP($A$3,Models!$D$7:$D$9,Models!$H$50:$H$52), IF($U394 &gt; 7,LOOKUP($A$3,Models!$D$7:$D$9,Models!$I$50:$I$52), 0)))), 0)</f>
        <v>0</v>
      </c>
      <c r="AG394" s="14">
        <f>IF($T394=Models!$E$54,IF($U394&lt;1,LOOKUP($A$3,Models!$D$7:$D$9,Models!$F$55:$F$57),IF(AND($U394&gt;=1,$U394&lt;=4),LOOKUP($A$3,Models!$D$7:$D$9,Models!$G$55:$G$57),IF(AND($U394&gt;=5,$U394&lt;=7),LOOKUP($A$3,Models!$D$7:$D$9,Models!$H$55:$H$57), IF($U394 &gt; 7,LOOKUP($A$3,Models!$D$7:$D$9,Models!$I$55:$I$57), 0)))), 0)</f>
        <v>0</v>
      </c>
      <c r="AH394" s="14">
        <f>IF($T394=Models!$E$59,IF($U394&lt;1,LOOKUP($A$3,Models!$D$7:$D$9,Models!$F$60:$F$62),IF(AND($U394&gt;=1,$U394&lt;=4),LOOKUP($A$3,Models!$D$7:$D$9,Models!$G$60:$G$62),IF(AND($U394&gt;=5,$U394&lt;=7),LOOKUP($A$3,Models!$D$7:$D$9,Models!$H$60:$H$62), IF($U394 &gt; 7,LOOKUP($A$3,Models!$D$7:$D$9,Models!$I$60:$I$62), 0)))), 0)</f>
        <v>0</v>
      </c>
    </row>
    <row r="395" spans="16:34">
      <c r="P395" s="6" t="e">
        <f ca="1">IF(LOOKUP(Beds!A428, Models!$A$4:$A$105, Models!$B$4:$B$105) = "QUEBEC 2", " ", IF(LOOKUP(Beds!A428, Models!$A$4:$A$105, Models!$B$4:$B$105) = "QUEBEC", " ", IF(Beds!B428 = 0, 0, YEAR(NOW())-IF(VALUE(LEFT(Beds!B428,2))&gt;80,CONCATENATE(19,LEFT(Beds!B428,2)),CONCATENATE(20,LEFT(Beds!B428,2))))))</f>
        <v>#N/A</v>
      </c>
      <c r="S395" s="7" t="str">
        <f>LEFT(Beds!A426,4)</f>
        <v/>
      </c>
      <c r="T395" t="str">
        <f>IF(S395 = "", " ", LOOKUP(S395,Models!$A$4:$A$99,Models!$B$4:$B$99))</f>
        <v xml:space="preserve"> </v>
      </c>
      <c r="U395" t="str">
        <f>Beds!C426</f>
        <v/>
      </c>
      <c r="W395">
        <f t="shared" si="6"/>
        <v>0</v>
      </c>
      <c r="X395" s="14">
        <f>IF($T395=Models!$E$6,IF($U395&lt;1,LOOKUP($A$3,Models!$D$7:$D$9,Models!$F$7:$F$9),IF(AND($U395&gt;=1,$U395&lt;=3),LOOKUP($A$3,Models!$D$7:$D$9,Models!$G$7:$G$9),IF(AND($U395&gt;=4,$U395&lt;=6),LOOKUP($A$3,Models!$D$7:$D$9,Models!$H$7:$H$9), IF(AND($U395&gt;=7,$U395&lt;=10),LOOKUP($A$3,Models!$D$7:$D$9,Models!$I$7:$I$9), IF($U395 &gt; 10,LOOKUP($A$3,Models!$D$7:$D$9,Models!$J$7:$J$9), 0))))), 0)</f>
        <v>0</v>
      </c>
      <c r="Y395" s="14">
        <f>IF($T395=Models!$E$11,IF($U395&lt;1,LOOKUP($A$3,Models!$D$7:$D$9,Models!$F$12:$F$14),IF(AND($U395&gt;=1,$U395&lt;=3),LOOKUP($A$3,Models!$D$7:$D$9,Models!$G$12:$G$14),IF(AND($U395&gt;=4,$U395&lt;=6),LOOKUP($A$3,Models!$D$7:$D$9,Models!$H$12:$H$14), IF(AND($U395&gt;=7,$U395&lt;=10),LOOKUP($A$3,Models!$D$7:$D$9,Models!$I$12:$I$14), IF($U395 &gt; 10,LOOKUP($A$3,Models!$D$7:$D$9,Models!$J$12:$J$14), 0))))), 0)</f>
        <v>0</v>
      </c>
      <c r="Z395" s="14">
        <f>IF($T395=Models!$E$16,IF($U395&lt;1,LOOKUP($A$3,Models!$D$7:$D$9,Models!$F$17:$F$19),IF(AND($U395&gt;=1,$U395&lt;=3),LOOKUP($A$3,Models!$D$7:$D$9,Models!$G$17:$G$19),IF(AND($U395&gt;=4,$U395&lt;=6),LOOKUP($A$3,Models!$D$7:$D$9,Models!$H$17:$H$19), IF(AND($U395&gt;=7,$U395&lt;=10),LOOKUP($A$3,Models!$D$7:$D$9,Models!$I$17:$I$19), IF($U395 &gt; 10,LOOKUP($A$3,Models!$D$7:$D$9,Models!$J$17:$J$19), 0))))), 0)</f>
        <v>0</v>
      </c>
      <c r="AA395" s="14">
        <f>IF($T395=Models!$E$21,IF($U395&lt;1,LOOKUP($A$3,Models!$D$7:$D$9,Models!$F$22:$F$24),IF(AND($U395&gt;=1,$U395&lt;=3),LOOKUP($A$3,Models!$D$7:$D$9,Models!$G$22:$G$24),IF(AND($U395&gt;=4,$U395&lt;=6),LOOKUP($A$3,Models!$D$7:$D$9,Models!$H$22:$H$24), IF(AND($U395&gt;=7,$U395&lt;=10),LOOKUP($A$3,Models!$D$7:$D$9,Models!$I$22:$I$24), IF($U395 &gt; 10,LOOKUP($A$3,Models!$D$7:$D$9,Models!$J$22:$J$24), 0))))), 0)</f>
        <v>0</v>
      </c>
      <c r="AB395" s="14">
        <f>IF($T395=Models!$E$26,IF($U395&lt;1,LOOKUP($A$3,Models!$D$7:$D$9,Models!$F$27:$F$29),IF(AND($U395&gt;=1,$U395&lt;=3),LOOKUP($A$3,Models!$D$7:$D$9,Models!$G$27:$G$29),IF(AND($U395&gt;=4,$U395&lt;=6),LOOKUP($A$3,Models!$D$7:$D$9,Models!$H$27:$H$29), IF(AND($U395&gt;=7,$U395&lt;=10),LOOKUP($A$3,Models!$D$7:$D$9,Models!$I$27:$I$29), IF($U395 &gt; 10,LOOKUP($A$3,Models!$D$7:$D$9,Models!$J$27:$J$29), 0))))), 0)</f>
        <v>0</v>
      </c>
      <c r="AC395" s="14">
        <f>IF($T395=Models!$E$31,IF($U395&lt;1,LOOKUP($A$3,Models!$D$7:$D$9,Models!$F$32:$F$34),IF(AND($U395&gt;=1,$U395&lt;=3),LOOKUP($A$3,Models!$D$7:$D$9,Models!$G$32:$G$34),IF(AND($U395&gt;=4,$U395&lt;=6),LOOKUP($A$3,Models!$D$7:$D$9,Models!$H$32:$H$34), IF(AND($U395&gt;=7,$U395&lt;=10),LOOKUP($A$3,Models!$D$7:$D$9,Models!$I$32:$I$34), IF($U395 &gt; 10,LOOKUP($A$3,Models!$D$7:$D$9,Models!$J$32:$J$34), 0))))), 0)</f>
        <v>0</v>
      </c>
      <c r="AD395" s="14">
        <f>IF($T395=Models!$E$39,IF($U395&lt;1,LOOKUP($A$3,Models!$D$7:$D$9,Models!$F$40:$F$42),IF(AND($U395&gt;=1,$U395&lt;=4),LOOKUP($A$3,Models!$D$7:$D$9,Models!$G$40:$G$42),IF(AND($U395&gt;=5,$U395&lt;=7),LOOKUP($A$3,Models!$D$7:$D$9,Models!$H$40:$H$42), IF($U395 &gt; 7,LOOKUP($A$3,Models!$D$7:$D$9,Models!$I$40:$I$42), 0)))), 0)</f>
        <v>0</v>
      </c>
      <c r="AE395" s="14">
        <f>IF($T395=Models!$E$44,IF($U395&lt;1,LOOKUP($A$3,Models!$D$7:$D$9,Models!$F$45:$F$47),IF(AND($U395&gt;=1,$U395&lt;=4),LOOKUP($A$3,Models!$D$7:$D$9,Models!$G$45:$G$47),IF(AND($U395&gt;=5,$U395&lt;=7),LOOKUP($A$3,Models!$D$7:$D$9,Models!$H$45:$H$47), IF($U395 &gt; 7,LOOKUP($A$3,Models!$D$7:$D$9,Models!$I$45:$I$47), 0)))), 0)</f>
        <v>0</v>
      </c>
      <c r="AF395" s="14">
        <f>IF($T395=Models!$E$49,IF($U395&lt;1,LOOKUP($A$3,Models!$D$7:$D$9,Models!$F$50:$F$52),IF(AND($U395&gt;=1,$U395&lt;=4),LOOKUP($A$3,Models!$D$7:$D$9,Models!$G$50:$G$52),IF(AND($U395&gt;=5,$U395&lt;=7),LOOKUP($A$3,Models!$D$7:$D$9,Models!$H$50:$H$52), IF($U395 &gt; 7,LOOKUP($A$3,Models!$D$7:$D$9,Models!$I$50:$I$52), 0)))), 0)</f>
        <v>0</v>
      </c>
      <c r="AG395" s="14">
        <f>IF($T395=Models!$E$54,IF($U395&lt;1,LOOKUP($A$3,Models!$D$7:$D$9,Models!$F$55:$F$57),IF(AND($U395&gt;=1,$U395&lt;=4),LOOKUP($A$3,Models!$D$7:$D$9,Models!$G$55:$G$57),IF(AND($U395&gt;=5,$U395&lt;=7),LOOKUP($A$3,Models!$D$7:$D$9,Models!$H$55:$H$57), IF($U395 &gt; 7,LOOKUP($A$3,Models!$D$7:$D$9,Models!$I$55:$I$57), 0)))), 0)</f>
        <v>0</v>
      </c>
      <c r="AH395" s="14">
        <f>IF($T395=Models!$E$59,IF($U395&lt;1,LOOKUP($A$3,Models!$D$7:$D$9,Models!$F$60:$F$62),IF(AND($U395&gt;=1,$U395&lt;=4),LOOKUP($A$3,Models!$D$7:$D$9,Models!$G$60:$G$62),IF(AND($U395&gt;=5,$U395&lt;=7),LOOKUP($A$3,Models!$D$7:$D$9,Models!$H$60:$H$62), IF($U395 &gt; 7,LOOKUP($A$3,Models!$D$7:$D$9,Models!$I$60:$I$62), 0)))), 0)</f>
        <v>0</v>
      </c>
    </row>
    <row r="396" spans="16:34">
      <c r="P396" s="6" t="e">
        <f ca="1">IF(LOOKUP(Beds!A429, Models!$A$4:$A$105, Models!$B$4:$B$105) = "QUEBEC 2", " ", IF(LOOKUP(Beds!A429, Models!$A$4:$A$105, Models!$B$4:$B$105) = "QUEBEC", " ", IF(Beds!B429 = 0, 0, YEAR(NOW())-IF(VALUE(LEFT(Beds!B429,2))&gt;80,CONCATENATE(19,LEFT(Beds!B429,2)),CONCATENATE(20,LEFT(Beds!B429,2))))))</f>
        <v>#N/A</v>
      </c>
      <c r="S396" s="7" t="str">
        <f>LEFT(Beds!A427,4)</f>
        <v/>
      </c>
      <c r="T396" t="str">
        <f>IF(S396 = "", " ", LOOKUP(S396,Models!$A$4:$A$99,Models!$B$4:$B$99))</f>
        <v xml:space="preserve"> </v>
      </c>
      <c r="U396" t="str">
        <f>Beds!C427</f>
        <v/>
      </c>
      <c r="W396">
        <f t="shared" si="6"/>
        <v>0</v>
      </c>
      <c r="X396" s="14">
        <f>IF($T396=Models!$E$6,IF($U396&lt;1,LOOKUP($A$3,Models!$D$7:$D$9,Models!$F$7:$F$9),IF(AND($U396&gt;=1,$U396&lt;=3),LOOKUP($A$3,Models!$D$7:$D$9,Models!$G$7:$G$9),IF(AND($U396&gt;=4,$U396&lt;=6),LOOKUP($A$3,Models!$D$7:$D$9,Models!$H$7:$H$9), IF(AND($U396&gt;=7,$U396&lt;=10),LOOKUP($A$3,Models!$D$7:$D$9,Models!$I$7:$I$9), IF($U396 &gt; 10,LOOKUP($A$3,Models!$D$7:$D$9,Models!$J$7:$J$9), 0))))), 0)</f>
        <v>0</v>
      </c>
      <c r="Y396" s="14">
        <f>IF($T396=Models!$E$11,IF($U396&lt;1,LOOKUP($A$3,Models!$D$7:$D$9,Models!$F$12:$F$14),IF(AND($U396&gt;=1,$U396&lt;=3),LOOKUP($A$3,Models!$D$7:$D$9,Models!$G$12:$G$14),IF(AND($U396&gt;=4,$U396&lt;=6),LOOKUP($A$3,Models!$D$7:$D$9,Models!$H$12:$H$14), IF(AND($U396&gt;=7,$U396&lt;=10),LOOKUP($A$3,Models!$D$7:$D$9,Models!$I$12:$I$14), IF($U396 &gt; 10,LOOKUP($A$3,Models!$D$7:$D$9,Models!$J$12:$J$14), 0))))), 0)</f>
        <v>0</v>
      </c>
      <c r="Z396" s="14">
        <f>IF($T396=Models!$E$16,IF($U396&lt;1,LOOKUP($A$3,Models!$D$7:$D$9,Models!$F$17:$F$19),IF(AND($U396&gt;=1,$U396&lt;=3),LOOKUP($A$3,Models!$D$7:$D$9,Models!$G$17:$G$19),IF(AND($U396&gt;=4,$U396&lt;=6),LOOKUP($A$3,Models!$D$7:$D$9,Models!$H$17:$H$19), IF(AND($U396&gt;=7,$U396&lt;=10),LOOKUP($A$3,Models!$D$7:$D$9,Models!$I$17:$I$19), IF($U396 &gt; 10,LOOKUP($A$3,Models!$D$7:$D$9,Models!$J$17:$J$19), 0))))), 0)</f>
        <v>0</v>
      </c>
      <c r="AA396" s="14">
        <f>IF($T396=Models!$E$21,IF($U396&lt;1,LOOKUP($A$3,Models!$D$7:$D$9,Models!$F$22:$F$24),IF(AND($U396&gt;=1,$U396&lt;=3),LOOKUP($A$3,Models!$D$7:$D$9,Models!$G$22:$G$24),IF(AND($U396&gt;=4,$U396&lt;=6),LOOKUP($A$3,Models!$D$7:$D$9,Models!$H$22:$H$24), IF(AND($U396&gt;=7,$U396&lt;=10),LOOKUP($A$3,Models!$D$7:$D$9,Models!$I$22:$I$24), IF($U396 &gt; 10,LOOKUP($A$3,Models!$D$7:$D$9,Models!$J$22:$J$24), 0))))), 0)</f>
        <v>0</v>
      </c>
      <c r="AB396" s="14">
        <f>IF($T396=Models!$E$26,IF($U396&lt;1,LOOKUP($A$3,Models!$D$7:$D$9,Models!$F$27:$F$29),IF(AND($U396&gt;=1,$U396&lt;=3),LOOKUP($A$3,Models!$D$7:$D$9,Models!$G$27:$G$29),IF(AND($U396&gt;=4,$U396&lt;=6),LOOKUP($A$3,Models!$D$7:$D$9,Models!$H$27:$H$29), IF(AND($U396&gt;=7,$U396&lt;=10),LOOKUP($A$3,Models!$D$7:$D$9,Models!$I$27:$I$29), IF($U396 &gt; 10,LOOKUP($A$3,Models!$D$7:$D$9,Models!$J$27:$J$29), 0))))), 0)</f>
        <v>0</v>
      </c>
      <c r="AC396" s="14">
        <f>IF($T396=Models!$E$31,IF($U396&lt;1,LOOKUP($A$3,Models!$D$7:$D$9,Models!$F$32:$F$34),IF(AND($U396&gt;=1,$U396&lt;=3),LOOKUP($A$3,Models!$D$7:$D$9,Models!$G$32:$G$34),IF(AND($U396&gt;=4,$U396&lt;=6),LOOKUP($A$3,Models!$D$7:$D$9,Models!$H$32:$H$34), IF(AND($U396&gt;=7,$U396&lt;=10),LOOKUP($A$3,Models!$D$7:$D$9,Models!$I$32:$I$34), IF($U396 &gt; 10,LOOKUP($A$3,Models!$D$7:$D$9,Models!$J$32:$J$34), 0))))), 0)</f>
        <v>0</v>
      </c>
      <c r="AD396" s="14">
        <f>IF($T396=Models!$E$39,IF($U396&lt;1,LOOKUP($A$3,Models!$D$7:$D$9,Models!$F$40:$F$42),IF(AND($U396&gt;=1,$U396&lt;=4),LOOKUP($A$3,Models!$D$7:$D$9,Models!$G$40:$G$42),IF(AND($U396&gt;=5,$U396&lt;=7),LOOKUP($A$3,Models!$D$7:$D$9,Models!$H$40:$H$42), IF($U396 &gt; 7,LOOKUP($A$3,Models!$D$7:$D$9,Models!$I$40:$I$42), 0)))), 0)</f>
        <v>0</v>
      </c>
      <c r="AE396" s="14">
        <f>IF($T396=Models!$E$44,IF($U396&lt;1,LOOKUP($A$3,Models!$D$7:$D$9,Models!$F$45:$F$47),IF(AND($U396&gt;=1,$U396&lt;=4),LOOKUP($A$3,Models!$D$7:$D$9,Models!$G$45:$G$47),IF(AND($U396&gt;=5,$U396&lt;=7),LOOKUP($A$3,Models!$D$7:$D$9,Models!$H$45:$H$47), IF($U396 &gt; 7,LOOKUP($A$3,Models!$D$7:$D$9,Models!$I$45:$I$47), 0)))), 0)</f>
        <v>0</v>
      </c>
      <c r="AF396" s="14">
        <f>IF($T396=Models!$E$49,IF($U396&lt;1,LOOKUP($A$3,Models!$D$7:$D$9,Models!$F$50:$F$52),IF(AND($U396&gt;=1,$U396&lt;=4),LOOKUP($A$3,Models!$D$7:$D$9,Models!$G$50:$G$52),IF(AND($U396&gt;=5,$U396&lt;=7),LOOKUP($A$3,Models!$D$7:$D$9,Models!$H$50:$H$52), IF($U396 &gt; 7,LOOKUP($A$3,Models!$D$7:$D$9,Models!$I$50:$I$52), 0)))), 0)</f>
        <v>0</v>
      </c>
      <c r="AG396" s="14">
        <f>IF($T396=Models!$E$54,IF($U396&lt;1,LOOKUP($A$3,Models!$D$7:$D$9,Models!$F$55:$F$57),IF(AND($U396&gt;=1,$U396&lt;=4),LOOKUP($A$3,Models!$D$7:$D$9,Models!$G$55:$G$57),IF(AND($U396&gt;=5,$U396&lt;=7),LOOKUP($A$3,Models!$D$7:$D$9,Models!$H$55:$H$57), IF($U396 &gt; 7,LOOKUP($A$3,Models!$D$7:$D$9,Models!$I$55:$I$57), 0)))), 0)</f>
        <v>0</v>
      </c>
      <c r="AH396" s="14">
        <f>IF($T396=Models!$E$59,IF($U396&lt;1,LOOKUP($A$3,Models!$D$7:$D$9,Models!$F$60:$F$62),IF(AND($U396&gt;=1,$U396&lt;=4),LOOKUP($A$3,Models!$D$7:$D$9,Models!$G$60:$G$62),IF(AND($U396&gt;=5,$U396&lt;=7),LOOKUP($A$3,Models!$D$7:$D$9,Models!$H$60:$H$62), IF($U396 &gt; 7,LOOKUP($A$3,Models!$D$7:$D$9,Models!$I$60:$I$62), 0)))), 0)</f>
        <v>0</v>
      </c>
    </row>
    <row r="397" spans="16:34">
      <c r="P397" s="6" t="e">
        <f ca="1">IF(LOOKUP(Beds!A430, Models!$A$4:$A$105, Models!$B$4:$B$105) = "QUEBEC 2", " ", IF(LOOKUP(Beds!A430, Models!$A$4:$A$105, Models!$B$4:$B$105) = "QUEBEC", " ", IF(Beds!B430 = 0, 0, YEAR(NOW())-IF(VALUE(LEFT(Beds!B430,2))&gt;80,CONCATENATE(19,LEFT(Beds!B430,2)),CONCATENATE(20,LEFT(Beds!B430,2))))))</f>
        <v>#N/A</v>
      </c>
      <c r="S397" s="7" t="str">
        <f>LEFT(Beds!A428,4)</f>
        <v/>
      </c>
      <c r="T397" t="str">
        <f>IF(S397 = "", " ", LOOKUP(S397,Models!$A$4:$A$99,Models!$B$4:$B$99))</f>
        <v xml:space="preserve"> </v>
      </c>
      <c r="U397" t="str">
        <f>Beds!C428</f>
        <v/>
      </c>
      <c r="W397">
        <f t="shared" si="6"/>
        <v>0</v>
      </c>
      <c r="X397" s="14">
        <f>IF($T397=Models!$E$6,IF($U397&lt;1,LOOKUP($A$3,Models!$D$7:$D$9,Models!$F$7:$F$9),IF(AND($U397&gt;=1,$U397&lt;=3),LOOKUP($A$3,Models!$D$7:$D$9,Models!$G$7:$G$9),IF(AND($U397&gt;=4,$U397&lt;=6),LOOKUP($A$3,Models!$D$7:$D$9,Models!$H$7:$H$9), IF(AND($U397&gt;=7,$U397&lt;=10),LOOKUP($A$3,Models!$D$7:$D$9,Models!$I$7:$I$9), IF($U397 &gt; 10,LOOKUP($A$3,Models!$D$7:$D$9,Models!$J$7:$J$9), 0))))), 0)</f>
        <v>0</v>
      </c>
      <c r="Y397" s="14">
        <f>IF($T397=Models!$E$11,IF($U397&lt;1,LOOKUP($A$3,Models!$D$7:$D$9,Models!$F$12:$F$14),IF(AND($U397&gt;=1,$U397&lt;=3),LOOKUP($A$3,Models!$D$7:$D$9,Models!$G$12:$G$14),IF(AND($U397&gt;=4,$U397&lt;=6),LOOKUP($A$3,Models!$D$7:$D$9,Models!$H$12:$H$14), IF(AND($U397&gt;=7,$U397&lt;=10),LOOKUP($A$3,Models!$D$7:$D$9,Models!$I$12:$I$14), IF($U397 &gt; 10,LOOKUP($A$3,Models!$D$7:$D$9,Models!$J$12:$J$14), 0))))), 0)</f>
        <v>0</v>
      </c>
      <c r="Z397" s="14">
        <f>IF($T397=Models!$E$16,IF($U397&lt;1,LOOKUP($A$3,Models!$D$7:$D$9,Models!$F$17:$F$19),IF(AND($U397&gt;=1,$U397&lt;=3),LOOKUP($A$3,Models!$D$7:$D$9,Models!$G$17:$G$19),IF(AND($U397&gt;=4,$U397&lt;=6),LOOKUP($A$3,Models!$D$7:$D$9,Models!$H$17:$H$19), IF(AND($U397&gt;=7,$U397&lt;=10),LOOKUP($A$3,Models!$D$7:$D$9,Models!$I$17:$I$19), IF($U397 &gt; 10,LOOKUP($A$3,Models!$D$7:$D$9,Models!$J$17:$J$19), 0))))), 0)</f>
        <v>0</v>
      </c>
      <c r="AA397" s="14">
        <f>IF($T397=Models!$E$21,IF($U397&lt;1,LOOKUP($A$3,Models!$D$7:$D$9,Models!$F$22:$F$24),IF(AND($U397&gt;=1,$U397&lt;=3),LOOKUP($A$3,Models!$D$7:$D$9,Models!$G$22:$G$24),IF(AND($U397&gt;=4,$U397&lt;=6),LOOKUP($A$3,Models!$D$7:$D$9,Models!$H$22:$H$24), IF(AND($U397&gt;=7,$U397&lt;=10),LOOKUP($A$3,Models!$D$7:$D$9,Models!$I$22:$I$24), IF($U397 &gt; 10,LOOKUP($A$3,Models!$D$7:$D$9,Models!$J$22:$J$24), 0))))), 0)</f>
        <v>0</v>
      </c>
      <c r="AB397" s="14">
        <f>IF($T397=Models!$E$26,IF($U397&lt;1,LOOKUP($A$3,Models!$D$7:$D$9,Models!$F$27:$F$29),IF(AND($U397&gt;=1,$U397&lt;=3),LOOKUP($A$3,Models!$D$7:$D$9,Models!$G$27:$G$29),IF(AND($U397&gt;=4,$U397&lt;=6),LOOKUP($A$3,Models!$D$7:$D$9,Models!$H$27:$H$29), IF(AND($U397&gt;=7,$U397&lt;=10),LOOKUP($A$3,Models!$D$7:$D$9,Models!$I$27:$I$29), IF($U397 &gt; 10,LOOKUP($A$3,Models!$D$7:$D$9,Models!$J$27:$J$29), 0))))), 0)</f>
        <v>0</v>
      </c>
      <c r="AC397" s="14">
        <f>IF($T397=Models!$E$31,IF($U397&lt;1,LOOKUP($A$3,Models!$D$7:$D$9,Models!$F$32:$F$34),IF(AND($U397&gt;=1,$U397&lt;=3),LOOKUP($A$3,Models!$D$7:$D$9,Models!$G$32:$G$34),IF(AND($U397&gt;=4,$U397&lt;=6),LOOKUP($A$3,Models!$D$7:$D$9,Models!$H$32:$H$34), IF(AND($U397&gt;=7,$U397&lt;=10),LOOKUP($A$3,Models!$D$7:$D$9,Models!$I$32:$I$34), IF($U397 &gt; 10,LOOKUP($A$3,Models!$D$7:$D$9,Models!$J$32:$J$34), 0))))), 0)</f>
        <v>0</v>
      </c>
      <c r="AD397" s="14">
        <f>IF($T397=Models!$E$39,IF($U397&lt;1,LOOKUP($A$3,Models!$D$7:$D$9,Models!$F$40:$F$42),IF(AND($U397&gt;=1,$U397&lt;=4),LOOKUP($A$3,Models!$D$7:$D$9,Models!$G$40:$G$42),IF(AND($U397&gt;=5,$U397&lt;=7),LOOKUP($A$3,Models!$D$7:$D$9,Models!$H$40:$H$42), IF($U397 &gt; 7,LOOKUP($A$3,Models!$D$7:$D$9,Models!$I$40:$I$42), 0)))), 0)</f>
        <v>0</v>
      </c>
      <c r="AE397" s="14">
        <f>IF($T397=Models!$E$44,IF($U397&lt;1,LOOKUP($A$3,Models!$D$7:$D$9,Models!$F$45:$F$47),IF(AND($U397&gt;=1,$U397&lt;=4),LOOKUP($A$3,Models!$D$7:$D$9,Models!$G$45:$G$47),IF(AND($U397&gt;=5,$U397&lt;=7),LOOKUP($A$3,Models!$D$7:$D$9,Models!$H$45:$H$47), IF($U397 &gt; 7,LOOKUP($A$3,Models!$D$7:$D$9,Models!$I$45:$I$47), 0)))), 0)</f>
        <v>0</v>
      </c>
      <c r="AF397" s="14">
        <f>IF($T397=Models!$E$49,IF($U397&lt;1,LOOKUP($A$3,Models!$D$7:$D$9,Models!$F$50:$F$52),IF(AND($U397&gt;=1,$U397&lt;=4),LOOKUP($A$3,Models!$D$7:$D$9,Models!$G$50:$G$52),IF(AND($U397&gt;=5,$U397&lt;=7),LOOKUP($A$3,Models!$D$7:$D$9,Models!$H$50:$H$52), IF($U397 &gt; 7,LOOKUP($A$3,Models!$D$7:$D$9,Models!$I$50:$I$52), 0)))), 0)</f>
        <v>0</v>
      </c>
      <c r="AG397" s="14">
        <f>IF($T397=Models!$E$54,IF($U397&lt;1,LOOKUP($A$3,Models!$D$7:$D$9,Models!$F$55:$F$57),IF(AND($U397&gt;=1,$U397&lt;=4),LOOKUP($A$3,Models!$D$7:$D$9,Models!$G$55:$G$57),IF(AND($U397&gt;=5,$U397&lt;=7),LOOKUP($A$3,Models!$D$7:$D$9,Models!$H$55:$H$57), IF($U397 &gt; 7,LOOKUP($A$3,Models!$D$7:$D$9,Models!$I$55:$I$57), 0)))), 0)</f>
        <v>0</v>
      </c>
      <c r="AH397" s="14">
        <f>IF($T397=Models!$E$59,IF($U397&lt;1,LOOKUP($A$3,Models!$D$7:$D$9,Models!$F$60:$F$62),IF(AND($U397&gt;=1,$U397&lt;=4),LOOKUP($A$3,Models!$D$7:$D$9,Models!$G$60:$G$62),IF(AND($U397&gt;=5,$U397&lt;=7),LOOKUP($A$3,Models!$D$7:$D$9,Models!$H$60:$H$62), IF($U397 &gt; 7,LOOKUP($A$3,Models!$D$7:$D$9,Models!$I$60:$I$62), 0)))), 0)</f>
        <v>0</v>
      </c>
    </row>
    <row r="398" spans="16:34">
      <c r="P398" s="6" t="e">
        <f ca="1">IF(LOOKUP(Beds!A431, Models!$A$4:$A$105, Models!$B$4:$B$105) = "QUEBEC 2", " ", IF(LOOKUP(Beds!A431, Models!$A$4:$A$105, Models!$B$4:$B$105) = "QUEBEC", " ", IF(Beds!B431 = 0, 0, YEAR(NOW())-IF(VALUE(LEFT(Beds!B431,2))&gt;80,CONCATENATE(19,LEFT(Beds!B431,2)),CONCATENATE(20,LEFT(Beds!B431,2))))))</f>
        <v>#N/A</v>
      </c>
      <c r="S398" s="7" t="str">
        <f>LEFT(Beds!A429,4)</f>
        <v/>
      </c>
      <c r="T398" t="str">
        <f>IF(S398 = "", " ", LOOKUP(S398,Models!$A$4:$A$99,Models!$B$4:$B$99))</f>
        <v xml:space="preserve"> </v>
      </c>
      <c r="U398" t="str">
        <f>Beds!C429</f>
        <v/>
      </c>
      <c r="W398">
        <f t="shared" si="6"/>
        <v>0</v>
      </c>
      <c r="X398" s="14">
        <f>IF($T398=Models!$E$6,IF($U398&lt;1,LOOKUP($A$3,Models!$D$7:$D$9,Models!$F$7:$F$9),IF(AND($U398&gt;=1,$U398&lt;=3),LOOKUP($A$3,Models!$D$7:$D$9,Models!$G$7:$G$9),IF(AND($U398&gt;=4,$U398&lt;=6),LOOKUP($A$3,Models!$D$7:$D$9,Models!$H$7:$H$9), IF(AND($U398&gt;=7,$U398&lt;=10),LOOKUP($A$3,Models!$D$7:$D$9,Models!$I$7:$I$9), IF($U398 &gt; 10,LOOKUP($A$3,Models!$D$7:$D$9,Models!$J$7:$J$9), 0))))), 0)</f>
        <v>0</v>
      </c>
      <c r="Y398" s="14">
        <f>IF($T398=Models!$E$11,IF($U398&lt;1,LOOKUP($A$3,Models!$D$7:$D$9,Models!$F$12:$F$14),IF(AND($U398&gt;=1,$U398&lt;=3),LOOKUP($A$3,Models!$D$7:$D$9,Models!$G$12:$G$14),IF(AND($U398&gt;=4,$U398&lt;=6),LOOKUP($A$3,Models!$D$7:$D$9,Models!$H$12:$H$14), IF(AND($U398&gt;=7,$U398&lt;=10),LOOKUP($A$3,Models!$D$7:$D$9,Models!$I$12:$I$14), IF($U398 &gt; 10,LOOKUP($A$3,Models!$D$7:$D$9,Models!$J$12:$J$14), 0))))), 0)</f>
        <v>0</v>
      </c>
      <c r="Z398" s="14">
        <f>IF($T398=Models!$E$16,IF($U398&lt;1,LOOKUP($A$3,Models!$D$7:$D$9,Models!$F$17:$F$19),IF(AND($U398&gt;=1,$U398&lt;=3),LOOKUP($A$3,Models!$D$7:$D$9,Models!$G$17:$G$19),IF(AND($U398&gt;=4,$U398&lt;=6),LOOKUP($A$3,Models!$D$7:$D$9,Models!$H$17:$H$19), IF(AND($U398&gt;=7,$U398&lt;=10),LOOKUP($A$3,Models!$D$7:$D$9,Models!$I$17:$I$19), IF($U398 &gt; 10,LOOKUP($A$3,Models!$D$7:$D$9,Models!$J$17:$J$19), 0))))), 0)</f>
        <v>0</v>
      </c>
      <c r="AA398" s="14">
        <f>IF($T398=Models!$E$21,IF($U398&lt;1,LOOKUP($A$3,Models!$D$7:$D$9,Models!$F$22:$F$24),IF(AND($U398&gt;=1,$U398&lt;=3),LOOKUP($A$3,Models!$D$7:$D$9,Models!$G$22:$G$24),IF(AND($U398&gt;=4,$U398&lt;=6),LOOKUP($A$3,Models!$D$7:$D$9,Models!$H$22:$H$24), IF(AND($U398&gt;=7,$U398&lt;=10),LOOKUP($A$3,Models!$D$7:$D$9,Models!$I$22:$I$24), IF($U398 &gt; 10,LOOKUP($A$3,Models!$D$7:$D$9,Models!$J$22:$J$24), 0))))), 0)</f>
        <v>0</v>
      </c>
      <c r="AB398" s="14">
        <f>IF($T398=Models!$E$26,IF($U398&lt;1,LOOKUP($A$3,Models!$D$7:$D$9,Models!$F$27:$F$29),IF(AND($U398&gt;=1,$U398&lt;=3),LOOKUP($A$3,Models!$D$7:$D$9,Models!$G$27:$G$29),IF(AND($U398&gt;=4,$U398&lt;=6),LOOKUP($A$3,Models!$D$7:$D$9,Models!$H$27:$H$29), IF(AND($U398&gt;=7,$U398&lt;=10),LOOKUP($A$3,Models!$D$7:$D$9,Models!$I$27:$I$29), IF($U398 &gt; 10,LOOKUP($A$3,Models!$D$7:$D$9,Models!$J$27:$J$29), 0))))), 0)</f>
        <v>0</v>
      </c>
      <c r="AC398" s="14">
        <f>IF($T398=Models!$E$31,IF($U398&lt;1,LOOKUP($A$3,Models!$D$7:$D$9,Models!$F$32:$F$34),IF(AND($U398&gt;=1,$U398&lt;=3),LOOKUP($A$3,Models!$D$7:$D$9,Models!$G$32:$G$34),IF(AND($U398&gt;=4,$U398&lt;=6),LOOKUP($A$3,Models!$D$7:$D$9,Models!$H$32:$H$34), IF(AND($U398&gt;=7,$U398&lt;=10),LOOKUP($A$3,Models!$D$7:$D$9,Models!$I$32:$I$34), IF($U398 &gt; 10,LOOKUP($A$3,Models!$D$7:$D$9,Models!$J$32:$J$34), 0))))), 0)</f>
        <v>0</v>
      </c>
      <c r="AD398" s="14">
        <f>IF($T398=Models!$E$39,IF($U398&lt;1,LOOKUP($A$3,Models!$D$7:$D$9,Models!$F$40:$F$42),IF(AND($U398&gt;=1,$U398&lt;=4),LOOKUP($A$3,Models!$D$7:$D$9,Models!$G$40:$G$42),IF(AND($U398&gt;=5,$U398&lt;=7),LOOKUP($A$3,Models!$D$7:$D$9,Models!$H$40:$H$42), IF($U398 &gt; 7,LOOKUP($A$3,Models!$D$7:$D$9,Models!$I$40:$I$42), 0)))), 0)</f>
        <v>0</v>
      </c>
      <c r="AE398" s="14">
        <f>IF($T398=Models!$E$44,IF($U398&lt;1,LOOKUP($A$3,Models!$D$7:$D$9,Models!$F$45:$F$47),IF(AND($U398&gt;=1,$U398&lt;=4),LOOKUP($A$3,Models!$D$7:$D$9,Models!$G$45:$G$47),IF(AND($U398&gt;=5,$U398&lt;=7),LOOKUP($A$3,Models!$D$7:$D$9,Models!$H$45:$H$47), IF($U398 &gt; 7,LOOKUP($A$3,Models!$D$7:$D$9,Models!$I$45:$I$47), 0)))), 0)</f>
        <v>0</v>
      </c>
      <c r="AF398" s="14">
        <f>IF($T398=Models!$E$49,IF($U398&lt;1,LOOKUP($A$3,Models!$D$7:$D$9,Models!$F$50:$F$52),IF(AND($U398&gt;=1,$U398&lt;=4),LOOKUP($A$3,Models!$D$7:$D$9,Models!$G$50:$G$52),IF(AND($U398&gt;=5,$U398&lt;=7),LOOKUP($A$3,Models!$D$7:$D$9,Models!$H$50:$H$52), IF($U398 &gt; 7,LOOKUP($A$3,Models!$D$7:$D$9,Models!$I$50:$I$52), 0)))), 0)</f>
        <v>0</v>
      </c>
      <c r="AG398" s="14">
        <f>IF($T398=Models!$E$54,IF($U398&lt;1,LOOKUP($A$3,Models!$D$7:$D$9,Models!$F$55:$F$57),IF(AND($U398&gt;=1,$U398&lt;=4),LOOKUP($A$3,Models!$D$7:$D$9,Models!$G$55:$G$57),IF(AND($U398&gt;=5,$U398&lt;=7),LOOKUP($A$3,Models!$D$7:$D$9,Models!$H$55:$H$57), IF($U398 &gt; 7,LOOKUP($A$3,Models!$D$7:$D$9,Models!$I$55:$I$57), 0)))), 0)</f>
        <v>0</v>
      </c>
      <c r="AH398" s="14">
        <f>IF($T398=Models!$E$59,IF($U398&lt;1,LOOKUP($A$3,Models!$D$7:$D$9,Models!$F$60:$F$62),IF(AND($U398&gt;=1,$U398&lt;=4),LOOKUP($A$3,Models!$D$7:$D$9,Models!$G$60:$G$62),IF(AND($U398&gt;=5,$U398&lt;=7),LOOKUP($A$3,Models!$D$7:$D$9,Models!$H$60:$H$62), IF($U398 &gt; 7,LOOKUP($A$3,Models!$D$7:$D$9,Models!$I$60:$I$62), 0)))), 0)</f>
        <v>0</v>
      </c>
    </row>
    <row r="399" spans="16:34">
      <c r="P399" s="6" t="e">
        <f ca="1">IF(LOOKUP(Beds!A432, Models!$A$4:$A$105, Models!$B$4:$B$105) = "QUEBEC 2", " ", IF(LOOKUP(Beds!A432, Models!$A$4:$A$105, Models!$B$4:$B$105) = "QUEBEC", " ", IF(Beds!B432 = 0, 0, YEAR(NOW())-IF(VALUE(LEFT(Beds!B432,2))&gt;80,CONCATENATE(19,LEFT(Beds!B432,2)),CONCATENATE(20,LEFT(Beds!B432,2))))))</f>
        <v>#N/A</v>
      </c>
      <c r="S399" s="7" t="str">
        <f>LEFT(Beds!A430,4)</f>
        <v/>
      </c>
      <c r="T399" t="str">
        <f>IF(S399 = "", " ", LOOKUP(S399,Models!$A$4:$A$99,Models!$B$4:$B$99))</f>
        <v xml:space="preserve"> </v>
      </c>
      <c r="U399" t="str">
        <f>Beds!C430</f>
        <v/>
      </c>
      <c r="W399">
        <f t="shared" si="6"/>
        <v>0</v>
      </c>
      <c r="X399" s="14">
        <f>IF($T399=Models!$E$6,IF($U399&lt;1,LOOKUP($A$3,Models!$D$7:$D$9,Models!$F$7:$F$9),IF(AND($U399&gt;=1,$U399&lt;=3),LOOKUP($A$3,Models!$D$7:$D$9,Models!$G$7:$G$9),IF(AND($U399&gt;=4,$U399&lt;=6),LOOKUP($A$3,Models!$D$7:$D$9,Models!$H$7:$H$9), IF(AND($U399&gt;=7,$U399&lt;=10),LOOKUP($A$3,Models!$D$7:$D$9,Models!$I$7:$I$9), IF($U399 &gt; 10,LOOKUP($A$3,Models!$D$7:$D$9,Models!$J$7:$J$9), 0))))), 0)</f>
        <v>0</v>
      </c>
      <c r="Y399" s="14">
        <f>IF($T399=Models!$E$11,IF($U399&lt;1,LOOKUP($A$3,Models!$D$7:$D$9,Models!$F$12:$F$14),IF(AND($U399&gt;=1,$U399&lt;=3),LOOKUP($A$3,Models!$D$7:$D$9,Models!$G$12:$G$14),IF(AND($U399&gt;=4,$U399&lt;=6),LOOKUP($A$3,Models!$D$7:$D$9,Models!$H$12:$H$14), IF(AND($U399&gt;=7,$U399&lt;=10),LOOKUP($A$3,Models!$D$7:$D$9,Models!$I$12:$I$14), IF($U399 &gt; 10,LOOKUP($A$3,Models!$D$7:$D$9,Models!$J$12:$J$14), 0))))), 0)</f>
        <v>0</v>
      </c>
      <c r="Z399" s="14">
        <f>IF($T399=Models!$E$16,IF($U399&lt;1,LOOKUP($A$3,Models!$D$7:$D$9,Models!$F$17:$F$19),IF(AND($U399&gt;=1,$U399&lt;=3),LOOKUP($A$3,Models!$D$7:$D$9,Models!$G$17:$G$19),IF(AND($U399&gt;=4,$U399&lt;=6),LOOKUP($A$3,Models!$D$7:$D$9,Models!$H$17:$H$19), IF(AND($U399&gt;=7,$U399&lt;=10),LOOKUP($A$3,Models!$D$7:$D$9,Models!$I$17:$I$19), IF($U399 &gt; 10,LOOKUP($A$3,Models!$D$7:$D$9,Models!$J$17:$J$19), 0))))), 0)</f>
        <v>0</v>
      </c>
      <c r="AA399" s="14">
        <f>IF($T399=Models!$E$21,IF($U399&lt;1,LOOKUP($A$3,Models!$D$7:$D$9,Models!$F$22:$F$24),IF(AND($U399&gt;=1,$U399&lt;=3),LOOKUP($A$3,Models!$D$7:$D$9,Models!$G$22:$G$24),IF(AND($U399&gt;=4,$U399&lt;=6),LOOKUP($A$3,Models!$D$7:$D$9,Models!$H$22:$H$24), IF(AND($U399&gt;=7,$U399&lt;=10),LOOKUP($A$3,Models!$D$7:$D$9,Models!$I$22:$I$24), IF($U399 &gt; 10,LOOKUP($A$3,Models!$D$7:$D$9,Models!$J$22:$J$24), 0))))), 0)</f>
        <v>0</v>
      </c>
      <c r="AB399" s="14">
        <f>IF($T399=Models!$E$26,IF($U399&lt;1,LOOKUP($A$3,Models!$D$7:$D$9,Models!$F$27:$F$29),IF(AND($U399&gt;=1,$U399&lt;=3),LOOKUP($A$3,Models!$D$7:$D$9,Models!$G$27:$G$29),IF(AND($U399&gt;=4,$U399&lt;=6),LOOKUP($A$3,Models!$D$7:$D$9,Models!$H$27:$H$29), IF(AND($U399&gt;=7,$U399&lt;=10),LOOKUP($A$3,Models!$D$7:$D$9,Models!$I$27:$I$29), IF($U399 &gt; 10,LOOKUP($A$3,Models!$D$7:$D$9,Models!$J$27:$J$29), 0))))), 0)</f>
        <v>0</v>
      </c>
      <c r="AC399" s="14">
        <f>IF($T399=Models!$E$31,IF($U399&lt;1,LOOKUP($A$3,Models!$D$7:$D$9,Models!$F$32:$F$34),IF(AND($U399&gt;=1,$U399&lt;=3),LOOKUP($A$3,Models!$D$7:$D$9,Models!$G$32:$G$34),IF(AND($U399&gt;=4,$U399&lt;=6),LOOKUP($A$3,Models!$D$7:$D$9,Models!$H$32:$H$34), IF(AND($U399&gt;=7,$U399&lt;=10),LOOKUP($A$3,Models!$D$7:$D$9,Models!$I$32:$I$34), IF($U399 &gt; 10,LOOKUP($A$3,Models!$D$7:$D$9,Models!$J$32:$J$34), 0))))), 0)</f>
        <v>0</v>
      </c>
      <c r="AD399" s="14">
        <f>IF($T399=Models!$E$39,IF($U399&lt;1,LOOKUP($A$3,Models!$D$7:$D$9,Models!$F$40:$F$42),IF(AND($U399&gt;=1,$U399&lt;=4),LOOKUP($A$3,Models!$D$7:$D$9,Models!$G$40:$G$42),IF(AND($U399&gt;=5,$U399&lt;=7),LOOKUP($A$3,Models!$D$7:$D$9,Models!$H$40:$H$42), IF($U399 &gt; 7,LOOKUP($A$3,Models!$D$7:$D$9,Models!$I$40:$I$42), 0)))), 0)</f>
        <v>0</v>
      </c>
      <c r="AE399" s="14">
        <f>IF($T399=Models!$E$44,IF($U399&lt;1,LOOKUP($A$3,Models!$D$7:$D$9,Models!$F$45:$F$47),IF(AND($U399&gt;=1,$U399&lt;=4),LOOKUP($A$3,Models!$D$7:$D$9,Models!$G$45:$G$47),IF(AND($U399&gt;=5,$U399&lt;=7),LOOKUP($A$3,Models!$D$7:$D$9,Models!$H$45:$H$47), IF($U399 &gt; 7,LOOKUP($A$3,Models!$D$7:$D$9,Models!$I$45:$I$47), 0)))), 0)</f>
        <v>0</v>
      </c>
      <c r="AF399" s="14">
        <f>IF($T399=Models!$E$49,IF($U399&lt;1,LOOKUP($A$3,Models!$D$7:$D$9,Models!$F$50:$F$52),IF(AND($U399&gt;=1,$U399&lt;=4),LOOKUP($A$3,Models!$D$7:$D$9,Models!$G$50:$G$52),IF(AND($U399&gt;=5,$U399&lt;=7),LOOKUP($A$3,Models!$D$7:$D$9,Models!$H$50:$H$52), IF($U399 &gt; 7,LOOKUP($A$3,Models!$D$7:$D$9,Models!$I$50:$I$52), 0)))), 0)</f>
        <v>0</v>
      </c>
      <c r="AG399" s="14">
        <f>IF($T399=Models!$E$54,IF($U399&lt;1,LOOKUP($A$3,Models!$D$7:$D$9,Models!$F$55:$F$57),IF(AND($U399&gt;=1,$U399&lt;=4),LOOKUP($A$3,Models!$D$7:$D$9,Models!$G$55:$G$57),IF(AND($U399&gt;=5,$U399&lt;=7),LOOKUP($A$3,Models!$D$7:$D$9,Models!$H$55:$H$57), IF($U399 &gt; 7,LOOKUP($A$3,Models!$D$7:$D$9,Models!$I$55:$I$57), 0)))), 0)</f>
        <v>0</v>
      </c>
      <c r="AH399" s="14">
        <f>IF($T399=Models!$E$59,IF($U399&lt;1,LOOKUP($A$3,Models!$D$7:$D$9,Models!$F$60:$F$62),IF(AND($U399&gt;=1,$U399&lt;=4),LOOKUP($A$3,Models!$D$7:$D$9,Models!$G$60:$G$62),IF(AND($U399&gt;=5,$U399&lt;=7),LOOKUP($A$3,Models!$D$7:$D$9,Models!$H$60:$H$62), IF($U399 &gt; 7,LOOKUP($A$3,Models!$D$7:$D$9,Models!$I$60:$I$62), 0)))), 0)</f>
        <v>0</v>
      </c>
    </row>
    <row r="400" spans="16:34">
      <c r="P400" s="6" t="e">
        <f ca="1">IF(LOOKUP(Beds!A433, Models!$A$4:$A$105, Models!$B$4:$B$105) = "QUEBEC 2", " ", IF(LOOKUP(Beds!A433, Models!$A$4:$A$105, Models!$B$4:$B$105) = "QUEBEC", " ", IF(Beds!B433 = 0, 0, YEAR(NOW())-IF(VALUE(LEFT(Beds!B433,2))&gt;80,CONCATENATE(19,LEFT(Beds!B433,2)),CONCATENATE(20,LEFT(Beds!B433,2))))))</f>
        <v>#N/A</v>
      </c>
      <c r="S400" s="7" t="str">
        <f>LEFT(Beds!A431,4)</f>
        <v/>
      </c>
      <c r="T400" t="str">
        <f>IF(S400 = "", " ", LOOKUP(S400,Models!$A$4:$A$99,Models!$B$4:$B$99))</f>
        <v xml:space="preserve"> </v>
      </c>
      <c r="U400" t="str">
        <f>Beds!C431</f>
        <v/>
      </c>
      <c r="W400">
        <f t="shared" si="6"/>
        <v>0</v>
      </c>
      <c r="X400" s="14">
        <f>IF($T400=Models!$E$6,IF($U400&lt;1,LOOKUP($A$3,Models!$D$7:$D$9,Models!$F$7:$F$9),IF(AND($U400&gt;=1,$U400&lt;=3),LOOKUP($A$3,Models!$D$7:$D$9,Models!$G$7:$G$9),IF(AND($U400&gt;=4,$U400&lt;=6),LOOKUP($A$3,Models!$D$7:$D$9,Models!$H$7:$H$9), IF(AND($U400&gt;=7,$U400&lt;=10),LOOKUP($A$3,Models!$D$7:$D$9,Models!$I$7:$I$9), IF($U400 &gt; 10,LOOKUP($A$3,Models!$D$7:$D$9,Models!$J$7:$J$9), 0))))), 0)</f>
        <v>0</v>
      </c>
      <c r="Y400" s="14">
        <f>IF($T400=Models!$E$11,IF($U400&lt;1,LOOKUP($A$3,Models!$D$7:$D$9,Models!$F$12:$F$14),IF(AND($U400&gt;=1,$U400&lt;=3),LOOKUP($A$3,Models!$D$7:$D$9,Models!$G$12:$G$14),IF(AND($U400&gt;=4,$U400&lt;=6),LOOKUP($A$3,Models!$D$7:$D$9,Models!$H$12:$H$14), IF(AND($U400&gt;=7,$U400&lt;=10),LOOKUP($A$3,Models!$D$7:$D$9,Models!$I$12:$I$14), IF($U400 &gt; 10,LOOKUP($A$3,Models!$D$7:$D$9,Models!$J$12:$J$14), 0))))), 0)</f>
        <v>0</v>
      </c>
      <c r="Z400" s="14">
        <f>IF($T400=Models!$E$16,IF($U400&lt;1,LOOKUP($A$3,Models!$D$7:$D$9,Models!$F$17:$F$19),IF(AND($U400&gt;=1,$U400&lt;=3),LOOKUP($A$3,Models!$D$7:$D$9,Models!$G$17:$G$19),IF(AND($U400&gt;=4,$U400&lt;=6),LOOKUP($A$3,Models!$D$7:$D$9,Models!$H$17:$H$19), IF(AND($U400&gt;=7,$U400&lt;=10),LOOKUP($A$3,Models!$D$7:$D$9,Models!$I$17:$I$19), IF($U400 &gt; 10,LOOKUP($A$3,Models!$D$7:$D$9,Models!$J$17:$J$19), 0))))), 0)</f>
        <v>0</v>
      </c>
      <c r="AA400" s="14">
        <f>IF($T400=Models!$E$21,IF($U400&lt;1,LOOKUP($A$3,Models!$D$7:$D$9,Models!$F$22:$F$24),IF(AND($U400&gt;=1,$U400&lt;=3),LOOKUP($A$3,Models!$D$7:$D$9,Models!$G$22:$G$24),IF(AND($U400&gt;=4,$U400&lt;=6),LOOKUP($A$3,Models!$D$7:$D$9,Models!$H$22:$H$24), IF(AND($U400&gt;=7,$U400&lt;=10),LOOKUP($A$3,Models!$D$7:$D$9,Models!$I$22:$I$24), IF($U400 &gt; 10,LOOKUP($A$3,Models!$D$7:$D$9,Models!$J$22:$J$24), 0))))), 0)</f>
        <v>0</v>
      </c>
      <c r="AB400" s="14">
        <f>IF($T400=Models!$E$26,IF($U400&lt;1,LOOKUP($A$3,Models!$D$7:$D$9,Models!$F$27:$F$29),IF(AND($U400&gt;=1,$U400&lt;=3),LOOKUP($A$3,Models!$D$7:$D$9,Models!$G$27:$G$29),IF(AND($U400&gt;=4,$U400&lt;=6),LOOKUP($A$3,Models!$D$7:$D$9,Models!$H$27:$H$29), IF(AND($U400&gt;=7,$U400&lt;=10),LOOKUP($A$3,Models!$D$7:$D$9,Models!$I$27:$I$29), IF($U400 &gt; 10,LOOKUP($A$3,Models!$D$7:$D$9,Models!$J$27:$J$29), 0))))), 0)</f>
        <v>0</v>
      </c>
      <c r="AC400" s="14">
        <f>IF($T400=Models!$E$31,IF($U400&lt;1,LOOKUP($A$3,Models!$D$7:$D$9,Models!$F$32:$F$34),IF(AND($U400&gt;=1,$U400&lt;=3),LOOKUP($A$3,Models!$D$7:$D$9,Models!$G$32:$G$34),IF(AND($U400&gt;=4,$U400&lt;=6),LOOKUP($A$3,Models!$D$7:$D$9,Models!$H$32:$H$34), IF(AND($U400&gt;=7,$U400&lt;=10),LOOKUP($A$3,Models!$D$7:$D$9,Models!$I$32:$I$34), IF($U400 &gt; 10,LOOKUP($A$3,Models!$D$7:$D$9,Models!$J$32:$J$34), 0))))), 0)</f>
        <v>0</v>
      </c>
      <c r="AD400" s="14">
        <f>IF($T400=Models!$E$39,IF($U400&lt;1,LOOKUP($A$3,Models!$D$7:$D$9,Models!$F$40:$F$42),IF(AND($U400&gt;=1,$U400&lt;=4),LOOKUP($A$3,Models!$D$7:$D$9,Models!$G$40:$G$42),IF(AND($U400&gt;=5,$U400&lt;=7),LOOKUP($A$3,Models!$D$7:$D$9,Models!$H$40:$H$42), IF($U400 &gt; 7,LOOKUP($A$3,Models!$D$7:$D$9,Models!$I$40:$I$42), 0)))), 0)</f>
        <v>0</v>
      </c>
      <c r="AE400" s="14">
        <f>IF($T400=Models!$E$44,IF($U400&lt;1,LOOKUP($A$3,Models!$D$7:$D$9,Models!$F$45:$F$47),IF(AND($U400&gt;=1,$U400&lt;=4),LOOKUP($A$3,Models!$D$7:$D$9,Models!$G$45:$G$47),IF(AND($U400&gt;=5,$U400&lt;=7),LOOKUP($A$3,Models!$D$7:$D$9,Models!$H$45:$H$47), IF($U400 &gt; 7,LOOKUP($A$3,Models!$D$7:$D$9,Models!$I$45:$I$47), 0)))), 0)</f>
        <v>0</v>
      </c>
      <c r="AF400" s="14">
        <f>IF($T400=Models!$E$49,IF($U400&lt;1,LOOKUP($A$3,Models!$D$7:$D$9,Models!$F$50:$F$52),IF(AND($U400&gt;=1,$U400&lt;=4),LOOKUP($A$3,Models!$D$7:$D$9,Models!$G$50:$G$52),IF(AND($U400&gt;=5,$U400&lt;=7),LOOKUP($A$3,Models!$D$7:$D$9,Models!$H$50:$H$52), IF($U400 &gt; 7,LOOKUP($A$3,Models!$D$7:$D$9,Models!$I$50:$I$52), 0)))), 0)</f>
        <v>0</v>
      </c>
      <c r="AG400" s="14">
        <f>IF($T400=Models!$E$54,IF($U400&lt;1,LOOKUP($A$3,Models!$D$7:$D$9,Models!$F$55:$F$57),IF(AND($U400&gt;=1,$U400&lt;=4),LOOKUP($A$3,Models!$D$7:$D$9,Models!$G$55:$G$57),IF(AND($U400&gt;=5,$U400&lt;=7),LOOKUP($A$3,Models!$D$7:$D$9,Models!$H$55:$H$57), IF($U400 &gt; 7,LOOKUP($A$3,Models!$D$7:$D$9,Models!$I$55:$I$57), 0)))), 0)</f>
        <v>0</v>
      </c>
      <c r="AH400" s="14">
        <f>IF($T400=Models!$E$59,IF($U400&lt;1,LOOKUP($A$3,Models!$D$7:$D$9,Models!$F$60:$F$62),IF(AND($U400&gt;=1,$U400&lt;=4),LOOKUP($A$3,Models!$D$7:$D$9,Models!$G$60:$G$62),IF(AND($U400&gt;=5,$U400&lt;=7),LOOKUP($A$3,Models!$D$7:$D$9,Models!$H$60:$H$62), IF($U400 &gt; 7,LOOKUP($A$3,Models!$D$7:$D$9,Models!$I$60:$I$62), 0)))), 0)</f>
        <v>0</v>
      </c>
    </row>
    <row r="401" spans="16:34">
      <c r="P401" s="6" t="e">
        <f ca="1">IF(LOOKUP(Beds!A434, Models!$A$4:$A$105, Models!$B$4:$B$105) = "QUEBEC 2", " ", IF(LOOKUP(Beds!A434, Models!$A$4:$A$105, Models!$B$4:$B$105) = "QUEBEC", " ", IF(Beds!B434 = 0, 0, YEAR(NOW())-IF(VALUE(LEFT(Beds!B434,2))&gt;80,CONCATENATE(19,LEFT(Beds!B434,2)),CONCATENATE(20,LEFT(Beds!B434,2))))))</f>
        <v>#N/A</v>
      </c>
      <c r="S401" s="7" t="str">
        <f>LEFT(Beds!A432,4)</f>
        <v/>
      </c>
      <c r="T401" t="str">
        <f>IF(S401 = "", " ", LOOKUP(S401,Models!$A$4:$A$99,Models!$B$4:$B$99))</f>
        <v xml:space="preserve"> </v>
      </c>
      <c r="U401" t="str">
        <f>Beds!C432</f>
        <v/>
      </c>
      <c r="W401">
        <f t="shared" si="6"/>
        <v>0</v>
      </c>
      <c r="X401" s="14">
        <f>IF($T401=Models!$E$6,IF($U401&lt;1,LOOKUP($A$3,Models!$D$7:$D$9,Models!$F$7:$F$9),IF(AND($U401&gt;=1,$U401&lt;=3),LOOKUP($A$3,Models!$D$7:$D$9,Models!$G$7:$G$9),IF(AND($U401&gt;=4,$U401&lt;=6),LOOKUP($A$3,Models!$D$7:$D$9,Models!$H$7:$H$9), IF(AND($U401&gt;=7,$U401&lt;=10),LOOKUP($A$3,Models!$D$7:$D$9,Models!$I$7:$I$9), IF($U401 &gt; 10,LOOKUP($A$3,Models!$D$7:$D$9,Models!$J$7:$J$9), 0))))), 0)</f>
        <v>0</v>
      </c>
      <c r="Y401" s="14">
        <f>IF($T401=Models!$E$11,IF($U401&lt;1,LOOKUP($A$3,Models!$D$7:$D$9,Models!$F$12:$F$14),IF(AND($U401&gt;=1,$U401&lt;=3),LOOKUP($A$3,Models!$D$7:$D$9,Models!$G$12:$G$14),IF(AND($U401&gt;=4,$U401&lt;=6),LOOKUP($A$3,Models!$D$7:$D$9,Models!$H$12:$H$14), IF(AND($U401&gt;=7,$U401&lt;=10),LOOKUP($A$3,Models!$D$7:$D$9,Models!$I$12:$I$14), IF($U401 &gt; 10,LOOKUP($A$3,Models!$D$7:$D$9,Models!$J$12:$J$14), 0))))), 0)</f>
        <v>0</v>
      </c>
      <c r="Z401" s="14">
        <f>IF($T401=Models!$E$16,IF($U401&lt;1,LOOKUP($A$3,Models!$D$7:$D$9,Models!$F$17:$F$19),IF(AND($U401&gt;=1,$U401&lt;=3),LOOKUP($A$3,Models!$D$7:$D$9,Models!$G$17:$G$19),IF(AND($U401&gt;=4,$U401&lt;=6),LOOKUP($A$3,Models!$D$7:$D$9,Models!$H$17:$H$19), IF(AND($U401&gt;=7,$U401&lt;=10),LOOKUP($A$3,Models!$D$7:$D$9,Models!$I$17:$I$19), IF($U401 &gt; 10,LOOKUP($A$3,Models!$D$7:$D$9,Models!$J$17:$J$19), 0))))), 0)</f>
        <v>0</v>
      </c>
      <c r="AA401" s="14">
        <f>IF($T401=Models!$E$21,IF($U401&lt;1,LOOKUP($A$3,Models!$D$7:$D$9,Models!$F$22:$F$24),IF(AND($U401&gt;=1,$U401&lt;=3),LOOKUP($A$3,Models!$D$7:$D$9,Models!$G$22:$G$24),IF(AND($U401&gt;=4,$U401&lt;=6),LOOKUP($A$3,Models!$D$7:$D$9,Models!$H$22:$H$24), IF(AND($U401&gt;=7,$U401&lt;=10),LOOKUP($A$3,Models!$D$7:$D$9,Models!$I$22:$I$24), IF($U401 &gt; 10,LOOKUP($A$3,Models!$D$7:$D$9,Models!$J$22:$J$24), 0))))), 0)</f>
        <v>0</v>
      </c>
      <c r="AB401" s="14">
        <f>IF($T401=Models!$E$26,IF($U401&lt;1,LOOKUP($A$3,Models!$D$7:$D$9,Models!$F$27:$F$29),IF(AND($U401&gt;=1,$U401&lt;=3),LOOKUP($A$3,Models!$D$7:$D$9,Models!$G$27:$G$29),IF(AND($U401&gt;=4,$U401&lt;=6),LOOKUP($A$3,Models!$D$7:$D$9,Models!$H$27:$H$29), IF(AND($U401&gt;=7,$U401&lt;=10),LOOKUP($A$3,Models!$D$7:$D$9,Models!$I$27:$I$29), IF($U401 &gt; 10,LOOKUP($A$3,Models!$D$7:$D$9,Models!$J$27:$J$29), 0))))), 0)</f>
        <v>0</v>
      </c>
      <c r="AC401" s="14">
        <f>IF($T401=Models!$E$31,IF($U401&lt;1,LOOKUP($A$3,Models!$D$7:$D$9,Models!$F$32:$F$34),IF(AND($U401&gt;=1,$U401&lt;=3),LOOKUP($A$3,Models!$D$7:$D$9,Models!$G$32:$G$34),IF(AND($U401&gt;=4,$U401&lt;=6),LOOKUP($A$3,Models!$D$7:$D$9,Models!$H$32:$H$34), IF(AND($U401&gt;=7,$U401&lt;=10),LOOKUP($A$3,Models!$D$7:$D$9,Models!$I$32:$I$34), IF($U401 &gt; 10,LOOKUP($A$3,Models!$D$7:$D$9,Models!$J$32:$J$34), 0))))), 0)</f>
        <v>0</v>
      </c>
      <c r="AD401" s="14">
        <f>IF($T401=Models!$E$39,IF($U401&lt;1,LOOKUP($A$3,Models!$D$7:$D$9,Models!$F$40:$F$42),IF(AND($U401&gt;=1,$U401&lt;=4),LOOKUP($A$3,Models!$D$7:$D$9,Models!$G$40:$G$42),IF(AND($U401&gt;=5,$U401&lt;=7),LOOKUP($A$3,Models!$D$7:$D$9,Models!$H$40:$H$42), IF($U401 &gt; 7,LOOKUP($A$3,Models!$D$7:$D$9,Models!$I$40:$I$42), 0)))), 0)</f>
        <v>0</v>
      </c>
      <c r="AE401" s="14">
        <f>IF($T401=Models!$E$44,IF($U401&lt;1,LOOKUP($A$3,Models!$D$7:$D$9,Models!$F$45:$F$47),IF(AND($U401&gt;=1,$U401&lt;=4),LOOKUP($A$3,Models!$D$7:$D$9,Models!$G$45:$G$47),IF(AND($U401&gt;=5,$U401&lt;=7),LOOKUP($A$3,Models!$D$7:$D$9,Models!$H$45:$H$47), IF($U401 &gt; 7,LOOKUP($A$3,Models!$D$7:$D$9,Models!$I$45:$I$47), 0)))), 0)</f>
        <v>0</v>
      </c>
      <c r="AF401" s="14">
        <f>IF($T401=Models!$E$49,IF($U401&lt;1,LOOKUP($A$3,Models!$D$7:$D$9,Models!$F$50:$F$52),IF(AND($U401&gt;=1,$U401&lt;=4),LOOKUP($A$3,Models!$D$7:$D$9,Models!$G$50:$G$52),IF(AND($U401&gt;=5,$U401&lt;=7),LOOKUP($A$3,Models!$D$7:$D$9,Models!$H$50:$H$52), IF($U401 &gt; 7,LOOKUP($A$3,Models!$D$7:$D$9,Models!$I$50:$I$52), 0)))), 0)</f>
        <v>0</v>
      </c>
      <c r="AG401" s="14">
        <f>IF($T401=Models!$E$54,IF($U401&lt;1,LOOKUP($A$3,Models!$D$7:$D$9,Models!$F$55:$F$57),IF(AND($U401&gt;=1,$U401&lt;=4),LOOKUP($A$3,Models!$D$7:$D$9,Models!$G$55:$G$57),IF(AND($U401&gt;=5,$U401&lt;=7),LOOKUP($A$3,Models!$D$7:$D$9,Models!$H$55:$H$57), IF($U401 &gt; 7,LOOKUP($A$3,Models!$D$7:$D$9,Models!$I$55:$I$57), 0)))), 0)</f>
        <v>0</v>
      </c>
      <c r="AH401" s="14">
        <f>IF($T401=Models!$E$59,IF($U401&lt;1,LOOKUP($A$3,Models!$D$7:$D$9,Models!$F$60:$F$62),IF(AND($U401&gt;=1,$U401&lt;=4),LOOKUP($A$3,Models!$D$7:$D$9,Models!$G$60:$G$62),IF(AND($U401&gt;=5,$U401&lt;=7),LOOKUP($A$3,Models!$D$7:$D$9,Models!$H$60:$H$62), IF($U401 &gt; 7,LOOKUP($A$3,Models!$D$7:$D$9,Models!$I$60:$I$62), 0)))), 0)</f>
        <v>0</v>
      </c>
    </row>
    <row r="402" spans="16:34">
      <c r="P402" s="6" t="e">
        <f ca="1">IF(LOOKUP(Beds!A435, Models!$A$4:$A$105, Models!$B$4:$B$105) = "QUEBEC 2", " ", IF(LOOKUP(Beds!A435, Models!$A$4:$A$105, Models!$B$4:$B$105) = "QUEBEC", " ", IF(Beds!B435 = 0, 0, YEAR(NOW())-IF(VALUE(LEFT(Beds!B435,2))&gt;80,CONCATENATE(19,LEFT(Beds!B435,2)),CONCATENATE(20,LEFT(Beds!B435,2))))))</f>
        <v>#N/A</v>
      </c>
      <c r="S402" s="7" t="str">
        <f>LEFT(Beds!A433,4)</f>
        <v/>
      </c>
      <c r="T402" t="str">
        <f>IF(S402 = "", " ", LOOKUP(S402,Models!$A$4:$A$99,Models!$B$4:$B$99))</f>
        <v xml:space="preserve"> </v>
      </c>
      <c r="U402" t="str">
        <f>Beds!C433</f>
        <v/>
      </c>
      <c r="W402">
        <f t="shared" si="6"/>
        <v>0</v>
      </c>
      <c r="X402" s="14">
        <f>IF($T402=Models!$E$6,IF($U402&lt;1,LOOKUP($A$3,Models!$D$7:$D$9,Models!$F$7:$F$9),IF(AND($U402&gt;=1,$U402&lt;=3),LOOKUP($A$3,Models!$D$7:$D$9,Models!$G$7:$G$9),IF(AND($U402&gt;=4,$U402&lt;=6),LOOKUP($A$3,Models!$D$7:$D$9,Models!$H$7:$H$9), IF(AND($U402&gt;=7,$U402&lt;=10),LOOKUP($A$3,Models!$D$7:$D$9,Models!$I$7:$I$9), IF($U402 &gt; 10,LOOKUP($A$3,Models!$D$7:$D$9,Models!$J$7:$J$9), 0))))), 0)</f>
        <v>0</v>
      </c>
      <c r="Y402" s="14">
        <f>IF($T402=Models!$E$11,IF($U402&lt;1,LOOKUP($A$3,Models!$D$7:$D$9,Models!$F$12:$F$14),IF(AND($U402&gt;=1,$U402&lt;=3),LOOKUP($A$3,Models!$D$7:$D$9,Models!$G$12:$G$14),IF(AND($U402&gt;=4,$U402&lt;=6),LOOKUP($A$3,Models!$D$7:$D$9,Models!$H$12:$H$14), IF(AND($U402&gt;=7,$U402&lt;=10),LOOKUP($A$3,Models!$D$7:$D$9,Models!$I$12:$I$14), IF($U402 &gt; 10,LOOKUP($A$3,Models!$D$7:$D$9,Models!$J$12:$J$14), 0))))), 0)</f>
        <v>0</v>
      </c>
      <c r="Z402" s="14">
        <f>IF($T402=Models!$E$16,IF($U402&lt;1,LOOKUP($A$3,Models!$D$7:$D$9,Models!$F$17:$F$19),IF(AND($U402&gt;=1,$U402&lt;=3),LOOKUP($A$3,Models!$D$7:$D$9,Models!$G$17:$G$19),IF(AND($U402&gt;=4,$U402&lt;=6),LOOKUP($A$3,Models!$D$7:$D$9,Models!$H$17:$H$19), IF(AND($U402&gt;=7,$U402&lt;=10),LOOKUP($A$3,Models!$D$7:$D$9,Models!$I$17:$I$19), IF($U402 &gt; 10,LOOKUP($A$3,Models!$D$7:$D$9,Models!$J$17:$J$19), 0))))), 0)</f>
        <v>0</v>
      </c>
      <c r="AA402" s="14">
        <f>IF($T402=Models!$E$21,IF($U402&lt;1,LOOKUP($A$3,Models!$D$7:$D$9,Models!$F$22:$F$24),IF(AND($U402&gt;=1,$U402&lt;=3),LOOKUP($A$3,Models!$D$7:$D$9,Models!$G$22:$G$24),IF(AND($U402&gt;=4,$U402&lt;=6),LOOKUP($A$3,Models!$D$7:$D$9,Models!$H$22:$H$24), IF(AND($U402&gt;=7,$U402&lt;=10),LOOKUP($A$3,Models!$D$7:$D$9,Models!$I$22:$I$24), IF($U402 &gt; 10,LOOKUP($A$3,Models!$D$7:$D$9,Models!$J$22:$J$24), 0))))), 0)</f>
        <v>0</v>
      </c>
      <c r="AB402" s="14">
        <f>IF($T402=Models!$E$26,IF($U402&lt;1,LOOKUP($A$3,Models!$D$7:$D$9,Models!$F$27:$F$29),IF(AND($U402&gt;=1,$U402&lt;=3),LOOKUP($A$3,Models!$D$7:$D$9,Models!$G$27:$G$29),IF(AND($U402&gt;=4,$U402&lt;=6),LOOKUP($A$3,Models!$D$7:$D$9,Models!$H$27:$H$29), IF(AND($U402&gt;=7,$U402&lt;=10),LOOKUP($A$3,Models!$D$7:$D$9,Models!$I$27:$I$29), IF($U402 &gt; 10,LOOKUP($A$3,Models!$D$7:$D$9,Models!$J$27:$J$29), 0))))), 0)</f>
        <v>0</v>
      </c>
      <c r="AC402" s="14">
        <f>IF($T402=Models!$E$31,IF($U402&lt;1,LOOKUP($A$3,Models!$D$7:$D$9,Models!$F$32:$F$34),IF(AND($U402&gt;=1,$U402&lt;=3),LOOKUP($A$3,Models!$D$7:$D$9,Models!$G$32:$G$34),IF(AND($U402&gt;=4,$U402&lt;=6),LOOKUP($A$3,Models!$D$7:$D$9,Models!$H$32:$H$34), IF(AND($U402&gt;=7,$U402&lt;=10),LOOKUP($A$3,Models!$D$7:$D$9,Models!$I$32:$I$34), IF($U402 &gt; 10,LOOKUP($A$3,Models!$D$7:$D$9,Models!$J$32:$J$34), 0))))), 0)</f>
        <v>0</v>
      </c>
      <c r="AD402" s="14">
        <f>IF($T402=Models!$E$39,IF($U402&lt;1,LOOKUP($A$3,Models!$D$7:$D$9,Models!$F$40:$F$42),IF(AND($U402&gt;=1,$U402&lt;=4),LOOKUP($A$3,Models!$D$7:$D$9,Models!$G$40:$G$42),IF(AND($U402&gt;=5,$U402&lt;=7),LOOKUP($A$3,Models!$D$7:$D$9,Models!$H$40:$H$42), IF($U402 &gt; 7,LOOKUP($A$3,Models!$D$7:$D$9,Models!$I$40:$I$42), 0)))), 0)</f>
        <v>0</v>
      </c>
      <c r="AE402" s="14">
        <f>IF($T402=Models!$E$44,IF($U402&lt;1,LOOKUP($A$3,Models!$D$7:$D$9,Models!$F$45:$F$47),IF(AND($U402&gt;=1,$U402&lt;=4),LOOKUP($A$3,Models!$D$7:$D$9,Models!$G$45:$G$47),IF(AND($U402&gt;=5,$U402&lt;=7),LOOKUP($A$3,Models!$D$7:$D$9,Models!$H$45:$H$47), IF($U402 &gt; 7,LOOKUP($A$3,Models!$D$7:$D$9,Models!$I$45:$I$47), 0)))), 0)</f>
        <v>0</v>
      </c>
      <c r="AF402" s="14">
        <f>IF($T402=Models!$E$49,IF($U402&lt;1,LOOKUP($A$3,Models!$D$7:$D$9,Models!$F$50:$F$52),IF(AND($U402&gt;=1,$U402&lt;=4),LOOKUP($A$3,Models!$D$7:$D$9,Models!$G$50:$G$52),IF(AND($U402&gt;=5,$U402&lt;=7),LOOKUP($A$3,Models!$D$7:$D$9,Models!$H$50:$H$52), IF($U402 &gt; 7,LOOKUP($A$3,Models!$D$7:$D$9,Models!$I$50:$I$52), 0)))), 0)</f>
        <v>0</v>
      </c>
      <c r="AG402" s="14">
        <f>IF($T402=Models!$E$54,IF($U402&lt;1,LOOKUP($A$3,Models!$D$7:$D$9,Models!$F$55:$F$57),IF(AND($U402&gt;=1,$U402&lt;=4),LOOKUP($A$3,Models!$D$7:$D$9,Models!$G$55:$G$57),IF(AND($U402&gt;=5,$U402&lt;=7),LOOKUP($A$3,Models!$D$7:$D$9,Models!$H$55:$H$57), IF($U402 &gt; 7,LOOKUP($A$3,Models!$D$7:$D$9,Models!$I$55:$I$57), 0)))), 0)</f>
        <v>0</v>
      </c>
      <c r="AH402" s="14">
        <f>IF($T402=Models!$E$59,IF($U402&lt;1,LOOKUP($A$3,Models!$D$7:$D$9,Models!$F$60:$F$62),IF(AND($U402&gt;=1,$U402&lt;=4),LOOKUP($A$3,Models!$D$7:$D$9,Models!$G$60:$G$62),IF(AND($U402&gt;=5,$U402&lt;=7),LOOKUP($A$3,Models!$D$7:$D$9,Models!$H$60:$H$62), IF($U402 &gt; 7,LOOKUP($A$3,Models!$D$7:$D$9,Models!$I$60:$I$62), 0)))), 0)</f>
        <v>0</v>
      </c>
    </row>
    <row r="403" spans="16:34">
      <c r="P403" s="6" t="e">
        <f ca="1">IF(LOOKUP(Beds!A436, Models!$A$4:$A$105, Models!$B$4:$B$105) = "QUEBEC 2", " ", IF(LOOKUP(Beds!A436, Models!$A$4:$A$105, Models!$B$4:$B$105) = "QUEBEC", " ", IF(Beds!B436 = 0, 0, YEAR(NOW())-IF(VALUE(LEFT(Beds!B436,2))&gt;80,CONCATENATE(19,LEFT(Beds!B436,2)),CONCATENATE(20,LEFT(Beds!B436,2))))))</f>
        <v>#N/A</v>
      </c>
      <c r="S403" s="7" t="str">
        <f>LEFT(Beds!A434,4)</f>
        <v/>
      </c>
      <c r="T403" t="str">
        <f>IF(S403 = "", " ", LOOKUP(S403,Models!$A$4:$A$99,Models!$B$4:$B$99))</f>
        <v xml:space="preserve"> </v>
      </c>
      <c r="U403" t="str">
        <f>Beds!C434</f>
        <v/>
      </c>
      <c r="W403">
        <f t="shared" si="6"/>
        <v>0</v>
      </c>
      <c r="X403" s="14">
        <f>IF($T403=Models!$E$6,IF($U403&lt;1,LOOKUP($A$3,Models!$D$7:$D$9,Models!$F$7:$F$9),IF(AND($U403&gt;=1,$U403&lt;=3),LOOKUP($A$3,Models!$D$7:$D$9,Models!$G$7:$G$9),IF(AND($U403&gt;=4,$U403&lt;=6),LOOKUP($A$3,Models!$D$7:$D$9,Models!$H$7:$H$9), IF(AND($U403&gt;=7,$U403&lt;=10),LOOKUP($A$3,Models!$D$7:$D$9,Models!$I$7:$I$9), IF($U403 &gt; 10,LOOKUP($A$3,Models!$D$7:$D$9,Models!$J$7:$J$9), 0))))), 0)</f>
        <v>0</v>
      </c>
      <c r="Y403" s="14">
        <f>IF($T403=Models!$E$11,IF($U403&lt;1,LOOKUP($A$3,Models!$D$7:$D$9,Models!$F$12:$F$14),IF(AND($U403&gt;=1,$U403&lt;=3),LOOKUP($A$3,Models!$D$7:$D$9,Models!$G$12:$G$14),IF(AND($U403&gt;=4,$U403&lt;=6),LOOKUP($A$3,Models!$D$7:$D$9,Models!$H$12:$H$14), IF(AND($U403&gt;=7,$U403&lt;=10),LOOKUP($A$3,Models!$D$7:$D$9,Models!$I$12:$I$14), IF($U403 &gt; 10,LOOKUP($A$3,Models!$D$7:$D$9,Models!$J$12:$J$14), 0))))), 0)</f>
        <v>0</v>
      </c>
      <c r="Z403" s="14">
        <f>IF($T403=Models!$E$16,IF($U403&lt;1,LOOKUP($A$3,Models!$D$7:$D$9,Models!$F$17:$F$19),IF(AND($U403&gt;=1,$U403&lt;=3),LOOKUP($A$3,Models!$D$7:$D$9,Models!$G$17:$G$19),IF(AND($U403&gt;=4,$U403&lt;=6),LOOKUP($A$3,Models!$D$7:$D$9,Models!$H$17:$H$19), IF(AND($U403&gt;=7,$U403&lt;=10),LOOKUP($A$3,Models!$D$7:$D$9,Models!$I$17:$I$19), IF($U403 &gt; 10,LOOKUP($A$3,Models!$D$7:$D$9,Models!$J$17:$J$19), 0))))), 0)</f>
        <v>0</v>
      </c>
      <c r="AA403" s="14">
        <f>IF($T403=Models!$E$21,IF($U403&lt;1,LOOKUP($A$3,Models!$D$7:$D$9,Models!$F$22:$F$24),IF(AND($U403&gt;=1,$U403&lt;=3),LOOKUP($A$3,Models!$D$7:$D$9,Models!$G$22:$G$24),IF(AND($U403&gt;=4,$U403&lt;=6),LOOKUP($A$3,Models!$D$7:$D$9,Models!$H$22:$H$24), IF(AND($U403&gt;=7,$U403&lt;=10),LOOKUP($A$3,Models!$D$7:$D$9,Models!$I$22:$I$24), IF($U403 &gt; 10,LOOKUP($A$3,Models!$D$7:$D$9,Models!$J$22:$J$24), 0))))), 0)</f>
        <v>0</v>
      </c>
      <c r="AB403" s="14">
        <f>IF($T403=Models!$E$26,IF($U403&lt;1,LOOKUP($A$3,Models!$D$7:$D$9,Models!$F$27:$F$29),IF(AND($U403&gt;=1,$U403&lt;=3),LOOKUP($A$3,Models!$D$7:$D$9,Models!$G$27:$G$29),IF(AND($U403&gt;=4,$U403&lt;=6),LOOKUP($A$3,Models!$D$7:$D$9,Models!$H$27:$H$29), IF(AND($U403&gt;=7,$U403&lt;=10),LOOKUP($A$3,Models!$D$7:$D$9,Models!$I$27:$I$29), IF($U403 &gt; 10,LOOKUP($A$3,Models!$D$7:$D$9,Models!$J$27:$J$29), 0))))), 0)</f>
        <v>0</v>
      </c>
      <c r="AC403" s="14">
        <f>IF($T403=Models!$E$31,IF($U403&lt;1,LOOKUP($A$3,Models!$D$7:$D$9,Models!$F$32:$F$34),IF(AND($U403&gt;=1,$U403&lt;=3),LOOKUP($A$3,Models!$D$7:$D$9,Models!$G$32:$G$34),IF(AND($U403&gt;=4,$U403&lt;=6),LOOKUP($A$3,Models!$D$7:$D$9,Models!$H$32:$H$34), IF(AND($U403&gt;=7,$U403&lt;=10),LOOKUP($A$3,Models!$D$7:$D$9,Models!$I$32:$I$34), IF($U403 &gt; 10,LOOKUP($A$3,Models!$D$7:$D$9,Models!$J$32:$J$34), 0))))), 0)</f>
        <v>0</v>
      </c>
      <c r="AD403" s="14">
        <f>IF($T403=Models!$E$39,IF($U403&lt;1,LOOKUP($A$3,Models!$D$7:$D$9,Models!$F$40:$F$42),IF(AND($U403&gt;=1,$U403&lt;=4),LOOKUP($A$3,Models!$D$7:$D$9,Models!$G$40:$G$42),IF(AND($U403&gt;=5,$U403&lt;=7),LOOKUP($A$3,Models!$D$7:$D$9,Models!$H$40:$H$42), IF($U403 &gt; 7,LOOKUP($A$3,Models!$D$7:$D$9,Models!$I$40:$I$42), 0)))), 0)</f>
        <v>0</v>
      </c>
      <c r="AE403" s="14">
        <f>IF($T403=Models!$E$44,IF($U403&lt;1,LOOKUP($A$3,Models!$D$7:$D$9,Models!$F$45:$F$47),IF(AND($U403&gt;=1,$U403&lt;=4),LOOKUP($A$3,Models!$D$7:$D$9,Models!$G$45:$G$47),IF(AND($U403&gt;=5,$U403&lt;=7),LOOKUP($A$3,Models!$D$7:$D$9,Models!$H$45:$H$47), IF($U403 &gt; 7,LOOKUP($A$3,Models!$D$7:$D$9,Models!$I$45:$I$47), 0)))), 0)</f>
        <v>0</v>
      </c>
      <c r="AF403" s="14">
        <f>IF($T403=Models!$E$49,IF($U403&lt;1,LOOKUP($A$3,Models!$D$7:$D$9,Models!$F$50:$F$52),IF(AND($U403&gt;=1,$U403&lt;=4),LOOKUP($A$3,Models!$D$7:$D$9,Models!$G$50:$G$52),IF(AND($U403&gt;=5,$U403&lt;=7),LOOKUP($A$3,Models!$D$7:$D$9,Models!$H$50:$H$52), IF($U403 &gt; 7,LOOKUP($A$3,Models!$D$7:$D$9,Models!$I$50:$I$52), 0)))), 0)</f>
        <v>0</v>
      </c>
      <c r="AG403" s="14">
        <f>IF($T403=Models!$E$54,IF($U403&lt;1,LOOKUP($A$3,Models!$D$7:$D$9,Models!$F$55:$F$57),IF(AND($U403&gt;=1,$U403&lt;=4),LOOKUP($A$3,Models!$D$7:$D$9,Models!$G$55:$G$57),IF(AND($U403&gt;=5,$U403&lt;=7),LOOKUP($A$3,Models!$D$7:$D$9,Models!$H$55:$H$57), IF($U403 &gt; 7,LOOKUP($A$3,Models!$D$7:$D$9,Models!$I$55:$I$57), 0)))), 0)</f>
        <v>0</v>
      </c>
      <c r="AH403" s="14">
        <f>IF($T403=Models!$E$59,IF($U403&lt;1,LOOKUP($A$3,Models!$D$7:$D$9,Models!$F$60:$F$62),IF(AND($U403&gt;=1,$U403&lt;=4),LOOKUP($A$3,Models!$D$7:$D$9,Models!$G$60:$G$62),IF(AND($U403&gt;=5,$U403&lt;=7),LOOKUP($A$3,Models!$D$7:$D$9,Models!$H$60:$H$62), IF($U403 &gt; 7,LOOKUP($A$3,Models!$D$7:$D$9,Models!$I$60:$I$62), 0)))), 0)</f>
        <v>0</v>
      </c>
    </row>
    <row r="404" spans="16:34">
      <c r="P404" s="6" t="e">
        <f ca="1">IF(LOOKUP(Beds!A437, Models!$A$4:$A$105, Models!$B$4:$B$105) = "QUEBEC 2", " ", IF(LOOKUP(Beds!A437, Models!$A$4:$A$105, Models!$B$4:$B$105) = "QUEBEC", " ", IF(Beds!B437 = 0, 0, YEAR(NOW())-IF(VALUE(LEFT(Beds!B437,2))&gt;80,CONCATENATE(19,LEFT(Beds!B437,2)),CONCATENATE(20,LEFT(Beds!B437,2))))))</f>
        <v>#N/A</v>
      </c>
      <c r="S404" s="7" t="str">
        <f>LEFT(Beds!A435,4)</f>
        <v/>
      </c>
      <c r="T404" t="str">
        <f>IF(S404 = "", " ", LOOKUP(S404,Models!$A$4:$A$99,Models!$B$4:$B$99))</f>
        <v xml:space="preserve"> </v>
      </c>
      <c r="U404" t="str">
        <f>Beds!C435</f>
        <v/>
      </c>
      <c r="W404">
        <f t="shared" si="6"/>
        <v>0</v>
      </c>
      <c r="X404" s="14">
        <f>IF($T404=Models!$E$6,IF($U404&lt;1,LOOKUP($A$3,Models!$D$7:$D$9,Models!$F$7:$F$9),IF(AND($U404&gt;=1,$U404&lt;=3),LOOKUP($A$3,Models!$D$7:$D$9,Models!$G$7:$G$9),IF(AND($U404&gt;=4,$U404&lt;=6),LOOKUP($A$3,Models!$D$7:$D$9,Models!$H$7:$H$9), IF(AND($U404&gt;=7,$U404&lt;=10),LOOKUP($A$3,Models!$D$7:$D$9,Models!$I$7:$I$9), IF($U404 &gt; 10,LOOKUP($A$3,Models!$D$7:$D$9,Models!$J$7:$J$9), 0))))), 0)</f>
        <v>0</v>
      </c>
      <c r="Y404" s="14">
        <f>IF($T404=Models!$E$11,IF($U404&lt;1,LOOKUP($A$3,Models!$D$7:$D$9,Models!$F$12:$F$14),IF(AND($U404&gt;=1,$U404&lt;=3),LOOKUP($A$3,Models!$D$7:$D$9,Models!$G$12:$G$14),IF(AND($U404&gt;=4,$U404&lt;=6),LOOKUP($A$3,Models!$D$7:$D$9,Models!$H$12:$H$14), IF(AND($U404&gt;=7,$U404&lt;=10),LOOKUP($A$3,Models!$D$7:$D$9,Models!$I$12:$I$14), IF($U404 &gt; 10,LOOKUP($A$3,Models!$D$7:$D$9,Models!$J$12:$J$14), 0))))), 0)</f>
        <v>0</v>
      </c>
      <c r="Z404" s="14">
        <f>IF($T404=Models!$E$16,IF($U404&lt;1,LOOKUP($A$3,Models!$D$7:$D$9,Models!$F$17:$F$19),IF(AND($U404&gt;=1,$U404&lt;=3),LOOKUP($A$3,Models!$D$7:$D$9,Models!$G$17:$G$19),IF(AND($U404&gt;=4,$U404&lt;=6),LOOKUP($A$3,Models!$D$7:$D$9,Models!$H$17:$H$19), IF(AND($U404&gt;=7,$U404&lt;=10),LOOKUP($A$3,Models!$D$7:$D$9,Models!$I$17:$I$19), IF($U404 &gt; 10,LOOKUP($A$3,Models!$D$7:$D$9,Models!$J$17:$J$19), 0))))), 0)</f>
        <v>0</v>
      </c>
      <c r="AA404" s="14">
        <f>IF($T404=Models!$E$21,IF($U404&lt;1,LOOKUP($A$3,Models!$D$7:$D$9,Models!$F$22:$F$24),IF(AND($U404&gt;=1,$U404&lt;=3),LOOKUP($A$3,Models!$D$7:$D$9,Models!$G$22:$G$24),IF(AND($U404&gt;=4,$U404&lt;=6),LOOKUP($A$3,Models!$D$7:$D$9,Models!$H$22:$H$24), IF(AND($U404&gt;=7,$U404&lt;=10),LOOKUP($A$3,Models!$D$7:$D$9,Models!$I$22:$I$24), IF($U404 &gt; 10,LOOKUP($A$3,Models!$D$7:$D$9,Models!$J$22:$J$24), 0))))), 0)</f>
        <v>0</v>
      </c>
      <c r="AB404" s="14">
        <f>IF($T404=Models!$E$26,IF($U404&lt;1,LOOKUP($A$3,Models!$D$7:$D$9,Models!$F$27:$F$29),IF(AND($U404&gt;=1,$U404&lt;=3),LOOKUP($A$3,Models!$D$7:$D$9,Models!$G$27:$G$29),IF(AND($U404&gt;=4,$U404&lt;=6),LOOKUP($A$3,Models!$D$7:$D$9,Models!$H$27:$H$29), IF(AND($U404&gt;=7,$U404&lt;=10),LOOKUP($A$3,Models!$D$7:$D$9,Models!$I$27:$I$29), IF($U404 &gt; 10,LOOKUP($A$3,Models!$D$7:$D$9,Models!$J$27:$J$29), 0))))), 0)</f>
        <v>0</v>
      </c>
      <c r="AC404" s="14">
        <f>IF($T404=Models!$E$31,IF($U404&lt;1,LOOKUP($A$3,Models!$D$7:$D$9,Models!$F$32:$F$34),IF(AND($U404&gt;=1,$U404&lt;=3),LOOKUP($A$3,Models!$D$7:$D$9,Models!$G$32:$G$34),IF(AND($U404&gt;=4,$U404&lt;=6),LOOKUP($A$3,Models!$D$7:$D$9,Models!$H$32:$H$34), IF(AND($U404&gt;=7,$U404&lt;=10),LOOKUP($A$3,Models!$D$7:$D$9,Models!$I$32:$I$34), IF($U404 &gt; 10,LOOKUP($A$3,Models!$D$7:$D$9,Models!$J$32:$J$34), 0))))), 0)</f>
        <v>0</v>
      </c>
      <c r="AD404" s="14">
        <f>IF($T404=Models!$E$39,IF($U404&lt;1,LOOKUP($A$3,Models!$D$7:$D$9,Models!$F$40:$F$42),IF(AND($U404&gt;=1,$U404&lt;=4),LOOKUP($A$3,Models!$D$7:$D$9,Models!$G$40:$G$42),IF(AND($U404&gt;=5,$U404&lt;=7),LOOKUP($A$3,Models!$D$7:$D$9,Models!$H$40:$H$42), IF($U404 &gt; 7,LOOKUP($A$3,Models!$D$7:$D$9,Models!$I$40:$I$42), 0)))), 0)</f>
        <v>0</v>
      </c>
      <c r="AE404" s="14">
        <f>IF($T404=Models!$E$44,IF($U404&lt;1,LOOKUP($A$3,Models!$D$7:$D$9,Models!$F$45:$F$47),IF(AND($U404&gt;=1,$U404&lt;=4),LOOKUP($A$3,Models!$D$7:$D$9,Models!$G$45:$G$47),IF(AND($U404&gt;=5,$U404&lt;=7),LOOKUP($A$3,Models!$D$7:$D$9,Models!$H$45:$H$47), IF($U404 &gt; 7,LOOKUP($A$3,Models!$D$7:$D$9,Models!$I$45:$I$47), 0)))), 0)</f>
        <v>0</v>
      </c>
      <c r="AF404" s="14">
        <f>IF($T404=Models!$E$49,IF($U404&lt;1,LOOKUP($A$3,Models!$D$7:$D$9,Models!$F$50:$F$52),IF(AND($U404&gt;=1,$U404&lt;=4),LOOKUP($A$3,Models!$D$7:$D$9,Models!$G$50:$G$52),IF(AND($U404&gt;=5,$U404&lt;=7),LOOKUP($A$3,Models!$D$7:$D$9,Models!$H$50:$H$52), IF($U404 &gt; 7,LOOKUP($A$3,Models!$D$7:$D$9,Models!$I$50:$I$52), 0)))), 0)</f>
        <v>0</v>
      </c>
      <c r="AG404" s="14">
        <f>IF($T404=Models!$E$54,IF($U404&lt;1,LOOKUP($A$3,Models!$D$7:$D$9,Models!$F$55:$F$57),IF(AND($U404&gt;=1,$U404&lt;=4),LOOKUP($A$3,Models!$D$7:$D$9,Models!$G$55:$G$57),IF(AND($U404&gt;=5,$U404&lt;=7),LOOKUP($A$3,Models!$D$7:$D$9,Models!$H$55:$H$57), IF($U404 &gt; 7,LOOKUP($A$3,Models!$D$7:$D$9,Models!$I$55:$I$57), 0)))), 0)</f>
        <v>0</v>
      </c>
      <c r="AH404" s="14">
        <f>IF($T404=Models!$E$59,IF($U404&lt;1,LOOKUP($A$3,Models!$D$7:$D$9,Models!$F$60:$F$62),IF(AND($U404&gt;=1,$U404&lt;=4),LOOKUP($A$3,Models!$D$7:$D$9,Models!$G$60:$G$62),IF(AND($U404&gt;=5,$U404&lt;=7),LOOKUP($A$3,Models!$D$7:$D$9,Models!$H$60:$H$62), IF($U404 &gt; 7,LOOKUP($A$3,Models!$D$7:$D$9,Models!$I$60:$I$62), 0)))), 0)</f>
        <v>0</v>
      </c>
    </row>
    <row r="405" spans="16:34">
      <c r="P405" s="6" t="e">
        <f ca="1">IF(LOOKUP(Beds!A438, Models!$A$4:$A$105, Models!$B$4:$B$105) = "QUEBEC 2", " ", IF(LOOKUP(Beds!A438, Models!$A$4:$A$105, Models!$B$4:$B$105) = "QUEBEC", " ", IF(Beds!B438 = 0, 0, YEAR(NOW())-IF(VALUE(LEFT(Beds!B438,2))&gt;80,CONCATENATE(19,LEFT(Beds!B438,2)),CONCATENATE(20,LEFT(Beds!B438,2))))))</f>
        <v>#N/A</v>
      </c>
      <c r="S405" s="7" t="str">
        <f>LEFT(Beds!A436,4)</f>
        <v/>
      </c>
      <c r="T405" t="str">
        <f>IF(S405 = "", " ", LOOKUP(S405,Models!$A$4:$A$99,Models!$B$4:$B$99))</f>
        <v xml:space="preserve"> </v>
      </c>
      <c r="U405" t="str">
        <f>Beds!C436</f>
        <v/>
      </c>
      <c r="W405">
        <f t="shared" si="6"/>
        <v>0</v>
      </c>
      <c r="X405" s="14">
        <f>IF($T405=Models!$E$6,IF($U405&lt;1,LOOKUP($A$3,Models!$D$7:$D$9,Models!$F$7:$F$9),IF(AND($U405&gt;=1,$U405&lt;=3),LOOKUP($A$3,Models!$D$7:$D$9,Models!$G$7:$G$9),IF(AND($U405&gt;=4,$U405&lt;=6),LOOKUP($A$3,Models!$D$7:$D$9,Models!$H$7:$H$9), IF(AND($U405&gt;=7,$U405&lt;=10),LOOKUP($A$3,Models!$D$7:$D$9,Models!$I$7:$I$9), IF($U405 &gt; 10,LOOKUP($A$3,Models!$D$7:$D$9,Models!$J$7:$J$9), 0))))), 0)</f>
        <v>0</v>
      </c>
      <c r="Y405" s="14">
        <f>IF($T405=Models!$E$11,IF($U405&lt;1,LOOKUP($A$3,Models!$D$7:$D$9,Models!$F$12:$F$14),IF(AND($U405&gt;=1,$U405&lt;=3),LOOKUP($A$3,Models!$D$7:$D$9,Models!$G$12:$G$14),IF(AND($U405&gt;=4,$U405&lt;=6),LOOKUP($A$3,Models!$D$7:$D$9,Models!$H$12:$H$14), IF(AND($U405&gt;=7,$U405&lt;=10),LOOKUP($A$3,Models!$D$7:$D$9,Models!$I$12:$I$14), IF($U405 &gt; 10,LOOKUP($A$3,Models!$D$7:$D$9,Models!$J$12:$J$14), 0))))), 0)</f>
        <v>0</v>
      </c>
      <c r="Z405" s="14">
        <f>IF($T405=Models!$E$16,IF($U405&lt;1,LOOKUP($A$3,Models!$D$7:$D$9,Models!$F$17:$F$19),IF(AND($U405&gt;=1,$U405&lt;=3),LOOKUP($A$3,Models!$D$7:$D$9,Models!$G$17:$G$19),IF(AND($U405&gt;=4,$U405&lt;=6),LOOKUP($A$3,Models!$D$7:$D$9,Models!$H$17:$H$19), IF(AND($U405&gt;=7,$U405&lt;=10),LOOKUP($A$3,Models!$D$7:$D$9,Models!$I$17:$I$19), IF($U405 &gt; 10,LOOKUP($A$3,Models!$D$7:$D$9,Models!$J$17:$J$19), 0))))), 0)</f>
        <v>0</v>
      </c>
      <c r="AA405" s="14">
        <f>IF($T405=Models!$E$21,IF($U405&lt;1,LOOKUP($A$3,Models!$D$7:$D$9,Models!$F$22:$F$24),IF(AND($U405&gt;=1,$U405&lt;=3),LOOKUP($A$3,Models!$D$7:$D$9,Models!$G$22:$G$24),IF(AND($U405&gt;=4,$U405&lt;=6),LOOKUP($A$3,Models!$D$7:$D$9,Models!$H$22:$H$24), IF(AND($U405&gt;=7,$U405&lt;=10),LOOKUP($A$3,Models!$D$7:$D$9,Models!$I$22:$I$24), IF($U405 &gt; 10,LOOKUP($A$3,Models!$D$7:$D$9,Models!$J$22:$J$24), 0))))), 0)</f>
        <v>0</v>
      </c>
      <c r="AB405" s="14">
        <f>IF($T405=Models!$E$26,IF($U405&lt;1,LOOKUP($A$3,Models!$D$7:$D$9,Models!$F$27:$F$29),IF(AND($U405&gt;=1,$U405&lt;=3),LOOKUP($A$3,Models!$D$7:$D$9,Models!$G$27:$G$29),IF(AND($U405&gt;=4,$U405&lt;=6),LOOKUP($A$3,Models!$D$7:$D$9,Models!$H$27:$H$29), IF(AND($U405&gt;=7,$U405&lt;=10),LOOKUP($A$3,Models!$D$7:$D$9,Models!$I$27:$I$29), IF($U405 &gt; 10,LOOKUP($A$3,Models!$D$7:$D$9,Models!$J$27:$J$29), 0))))), 0)</f>
        <v>0</v>
      </c>
      <c r="AC405" s="14">
        <f>IF($T405=Models!$E$31,IF($U405&lt;1,LOOKUP($A$3,Models!$D$7:$D$9,Models!$F$32:$F$34),IF(AND($U405&gt;=1,$U405&lt;=3),LOOKUP($A$3,Models!$D$7:$D$9,Models!$G$32:$G$34),IF(AND($U405&gt;=4,$U405&lt;=6),LOOKUP($A$3,Models!$D$7:$D$9,Models!$H$32:$H$34), IF(AND($U405&gt;=7,$U405&lt;=10),LOOKUP($A$3,Models!$D$7:$D$9,Models!$I$32:$I$34), IF($U405 &gt; 10,LOOKUP($A$3,Models!$D$7:$D$9,Models!$J$32:$J$34), 0))))), 0)</f>
        <v>0</v>
      </c>
      <c r="AD405" s="14">
        <f>IF($T405=Models!$E$39,IF($U405&lt;1,LOOKUP($A$3,Models!$D$7:$D$9,Models!$F$40:$F$42),IF(AND($U405&gt;=1,$U405&lt;=4),LOOKUP($A$3,Models!$D$7:$D$9,Models!$G$40:$G$42),IF(AND($U405&gt;=5,$U405&lt;=7),LOOKUP($A$3,Models!$D$7:$D$9,Models!$H$40:$H$42), IF($U405 &gt; 7,LOOKUP($A$3,Models!$D$7:$D$9,Models!$I$40:$I$42), 0)))), 0)</f>
        <v>0</v>
      </c>
      <c r="AE405" s="14">
        <f>IF($T405=Models!$E$44,IF($U405&lt;1,LOOKUP($A$3,Models!$D$7:$D$9,Models!$F$45:$F$47),IF(AND($U405&gt;=1,$U405&lt;=4),LOOKUP($A$3,Models!$D$7:$D$9,Models!$G$45:$G$47),IF(AND($U405&gt;=5,$U405&lt;=7),LOOKUP($A$3,Models!$D$7:$D$9,Models!$H$45:$H$47), IF($U405 &gt; 7,LOOKUP($A$3,Models!$D$7:$D$9,Models!$I$45:$I$47), 0)))), 0)</f>
        <v>0</v>
      </c>
      <c r="AF405" s="14">
        <f>IF($T405=Models!$E$49,IF($U405&lt;1,LOOKUP($A$3,Models!$D$7:$D$9,Models!$F$50:$F$52),IF(AND($U405&gt;=1,$U405&lt;=4),LOOKUP($A$3,Models!$D$7:$D$9,Models!$G$50:$G$52),IF(AND($U405&gt;=5,$U405&lt;=7),LOOKUP($A$3,Models!$D$7:$D$9,Models!$H$50:$H$52), IF($U405 &gt; 7,LOOKUP($A$3,Models!$D$7:$D$9,Models!$I$50:$I$52), 0)))), 0)</f>
        <v>0</v>
      </c>
      <c r="AG405" s="14">
        <f>IF($T405=Models!$E$54,IF($U405&lt;1,LOOKUP($A$3,Models!$D$7:$D$9,Models!$F$55:$F$57),IF(AND($U405&gt;=1,$U405&lt;=4),LOOKUP($A$3,Models!$D$7:$D$9,Models!$G$55:$G$57),IF(AND($U405&gt;=5,$U405&lt;=7),LOOKUP($A$3,Models!$D$7:$D$9,Models!$H$55:$H$57), IF($U405 &gt; 7,LOOKUP($A$3,Models!$D$7:$D$9,Models!$I$55:$I$57), 0)))), 0)</f>
        <v>0</v>
      </c>
      <c r="AH405" s="14">
        <f>IF($T405=Models!$E$59,IF($U405&lt;1,LOOKUP($A$3,Models!$D$7:$D$9,Models!$F$60:$F$62),IF(AND($U405&gt;=1,$U405&lt;=4),LOOKUP($A$3,Models!$D$7:$D$9,Models!$G$60:$G$62),IF(AND($U405&gt;=5,$U405&lt;=7),LOOKUP($A$3,Models!$D$7:$D$9,Models!$H$60:$H$62), IF($U405 &gt; 7,LOOKUP($A$3,Models!$D$7:$D$9,Models!$I$60:$I$62), 0)))), 0)</f>
        <v>0</v>
      </c>
    </row>
    <row r="406" spans="16:34">
      <c r="P406" s="6" t="e">
        <f ca="1">IF(LOOKUP(Beds!A439, Models!$A$4:$A$105, Models!$B$4:$B$105) = "QUEBEC 2", " ", IF(LOOKUP(Beds!A439, Models!$A$4:$A$105, Models!$B$4:$B$105) = "QUEBEC", " ", IF(Beds!B439 = 0, 0, YEAR(NOW())-IF(VALUE(LEFT(Beds!B439,2))&gt;80,CONCATENATE(19,LEFT(Beds!B439,2)),CONCATENATE(20,LEFT(Beds!B439,2))))))</f>
        <v>#N/A</v>
      </c>
      <c r="S406" s="7" t="str">
        <f>LEFT(Beds!A437,4)</f>
        <v/>
      </c>
      <c r="T406" t="str">
        <f>IF(S406 = "", " ", LOOKUP(S406,Models!$A$4:$A$99,Models!$B$4:$B$99))</f>
        <v xml:space="preserve"> </v>
      </c>
      <c r="U406" t="str">
        <f>Beds!C437</f>
        <v/>
      </c>
      <c r="W406">
        <f t="shared" si="6"/>
        <v>0</v>
      </c>
      <c r="X406" s="14">
        <f>IF($T406=Models!$E$6,IF($U406&lt;1,LOOKUP($A$3,Models!$D$7:$D$9,Models!$F$7:$F$9),IF(AND($U406&gt;=1,$U406&lt;=3),LOOKUP($A$3,Models!$D$7:$D$9,Models!$G$7:$G$9),IF(AND($U406&gt;=4,$U406&lt;=6),LOOKUP($A$3,Models!$D$7:$D$9,Models!$H$7:$H$9), IF(AND($U406&gt;=7,$U406&lt;=10),LOOKUP($A$3,Models!$D$7:$D$9,Models!$I$7:$I$9), IF($U406 &gt; 10,LOOKUP($A$3,Models!$D$7:$D$9,Models!$J$7:$J$9), 0))))), 0)</f>
        <v>0</v>
      </c>
      <c r="Y406" s="14">
        <f>IF($T406=Models!$E$11,IF($U406&lt;1,LOOKUP($A$3,Models!$D$7:$D$9,Models!$F$12:$F$14),IF(AND($U406&gt;=1,$U406&lt;=3),LOOKUP($A$3,Models!$D$7:$D$9,Models!$G$12:$G$14),IF(AND($U406&gt;=4,$U406&lt;=6),LOOKUP($A$3,Models!$D$7:$D$9,Models!$H$12:$H$14), IF(AND($U406&gt;=7,$U406&lt;=10),LOOKUP($A$3,Models!$D$7:$D$9,Models!$I$12:$I$14), IF($U406 &gt; 10,LOOKUP($A$3,Models!$D$7:$D$9,Models!$J$12:$J$14), 0))))), 0)</f>
        <v>0</v>
      </c>
      <c r="Z406" s="14">
        <f>IF($T406=Models!$E$16,IF($U406&lt;1,LOOKUP($A$3,Models!$D$7:$D$9,Models!$F$17:$F$19),IF(AND($U406&gt;=1,$U406&lt;=3),LOOKUP($A$3,Models!$D$7:$D$9,Models!$G$17:$G$19),IF(AND($U406&gt;=4,$U406&lt;=6),LOOKUP($A$3,Models!$D$7:$D$9,Models!$H$17:$H$19), IF(AND($U406&gt;=7,$U406&lt;=10),LOOKUP($A$3,Models!$D$7:$D$9,Models!$I$17:$I$19), IF($U406 &gt; 10,LOOKUP($A$3,Models!$D$7:$D$9,Models!$J$17:$J$19), 0))))), 0)</f>
        <v>0</v>
      </c>
      <c r="AA406" s="14">
        <f>IF($T406=Models!$E$21,IF($U406&lt;1,LOOKUP($A$3,Models!$D$7:$D$9,Models!$F$22:$F$24),IF(AND($U406&gt;=1,$U406&lt;=3),LOOKUP($A$3,Models!$D$7:$D$9,Models!$G$22:$G$24),IF(AND($U406&gt;=4,$U406&lt;=6),LOOKUP($A$3,Models!$D$7:$D$9,Models!$H$22:$H$24), IF(AND($U406&gt;=7,$U406&lt;=10),LOOKUP($A$3,Models!$D$7:$D$9,Models!$I$22:$I$24), IF($U406 &gt; 10,LOOKUP($A$3,Models!$D$7:$D$9,Models!$J$22:$J$24), 0))))), 0)</f>
        <v>0</v>
      </c>
      <c r="AB406" s="14">
        <f>IF($T406=Models!$E$26,IF($U406&lt;1,LOOKUP($A$3,Models!$D$7:$D$9,Models!$F$27:$F$29),IF(AND($U406&gt;=1,$U406&lt;=3),LOOKUP($A$3,Models!$D$7:$D$9,Models!$G$27:$G$29),IF(AND($U406&gt;=4,$U406&lt;=6),LOOKUP($A$3,Models!$D$7:$D$9,Models!$H$27:$H$29), IF(AND($U406&gt;=7,$U406&lt;=10),LOOKUP($A$3,Models!$D$7:$D$9,Models!$I$27:$I$29), IF($U406 &gt; 10,LOOKUP($A$3,Models!$D$7:$D$9,Models!$J$27:$J$29), 0))))), 0)</f>
        <v>0</v>
      </c>
      <c r="AC406" s="14">
        <f>IF($T406=Models!$E$31,IF($U406&lt;1,LOOKUP($A$3,Models!$D$7:$D$9,Models!$F$32:$F$34),IF(AND($U406&gt;=1,$U406&lt;=3),LOOKUP($A$3,Models!$D$7:$D$9,Models!$G$32:$G$34),IF(AND($U406&gt;=4,$U406&lt;=6),LOOKUP($A$3,Models!$D$7:$D$9,Models!$H$32:$H$34), IF(AND($U406&gt;=7,$U406&lt;=10),LOOKUP($A$3,Models!$D$7:$D$9,Models!$I$32:$I$34), IF($U406 &gt; 10,LOOKUP($A$3,Models!$D$7:$D$9,Models!$J$32:$J$34), 0))))), 0)</f>
        <v>0</v>
      </c>
      <c r="AD406" s="14">
        <f>IF($T406=Models!$E$39,IF($U406&lt;1,LOOKUP($A$3,Models!$D$7:$D$9,Models!$F$40:$F$42),IF(AND($U406&gt;=1,$U406&lt;=4),LOOKUP($A$3,Models!$D$7:$D$9,Models!$G$40:$G$42),IF(AND($U406&gt;=5,$U406&lt;=7),LOOKUP($A$3,Models!$D$7:$D$9,Models!$H$40:$H$42), IF($U406 &gt; 7,LOOKUP($A$3,Models!$D$7:$D$9,Models!$I$40:$I$42), 0)))), 0)</f>
        <v>0</v>
      </c>
      <c r="AE406" s="14">
        <f>IF($T406=Models!$E$44,IF($U406&lt;1,LOOKUP($A$3,Models!$D$7:$D$9,Models!$F$45:$F$47),IF(AND($U406&gt;=1,$U406&lt;=4),LOOKUP($A$3,Models!$D$7:$D$9,Models!$G$45:$G$47),IF(AND($U406&gt;=5,$U406&lt;=7),LOOKUP($A$3,Models!$D$7:$D$9,Models!$H$45:$H$47), IF($U406 &gt; 7,LOOKUP($A$3,Models!$D$7:$D$9,Models!$I$45:$I$47), 0)))), 0)</f>
        <v>0</v>
      </c>
      <c r="AF406" s="14">
        <f>IF($T406=Models!$E$49,IF($U406&lt;1,LOOKUP($A$3,Models!$D$7:$D$9,Models!$F$50:$F$52),IF(AND($U406&gt;=1,$U406&lt;=4),LOOKUP($A$3,Models!$D$7:$D$9,Models!$G$50:$G$52),IF(AND($U406&gt;=5,$U406&lt;=7),LOOKUP($A$3,Models!$D$7:$D$9,Models!$H$50:$H$52), IF($U406 &gt; 7,LOOKUP($A$3,Models!$D$7:$D$9,Models!$I$50:$I$52), 0)))), 0)</f>
        <v>0</v>
      </c>
      <c r="AG406" s="14">
        <f>IF($T406=Models!$E$54,IF($U406&lt;1,LOOKUP($A$3,Models!$D$7:$D$9,Models!$F$55:$F$57),IF(AND($U406&gt;=1,$U406&lt;=4),LOOKUP($A$3,Models!$D$7:$D$9,Models!$G$55:$G$57),IF(AND($U406&gt;=5,$U406&lt;=7),LOOKUP($A$3,Models!$D$7:$D$9,Models!$H$55:$H$57), IF($U406 &gt; 7,LOOKUP($A$3,Models!$D$7:$D$9,Models!$I$55:$I$57), 0)))), 0)</f>
        <v>0</v>
      </c>
      <c r="AH406" s="14">
        <f>IF($T406=Models!$E$59,IF($U406&lt;1,LOOKUP($A$3,Models!$D$7:$D$9,Models!$F$60:$F$62),IF(AND($U406&gt;=1,$U406&lt;=4),LOOKUP($A$3,Models!$D$7:$D$9,Models!$G$60:$G$62),IF(AND($U406&gt;=5,$U406&lt;=7),LOOKUP($A$3,Models!$D$7:$D$9,Models!$H$60:$H$62), IF($U406 &gt; 7,LOOKUP($A$3,Models!$D$7:$D$9,Models!$I$60:$I$62), 0)))), 0)</f>
        <v>0</v>
      </c>
    </row>
    <row r="407" spans="16:34">
      <c r="P407" s="6" t="e">
        <f ca="1">IF(LOOKUP(Beds!A440, Models!$A$4:$A$105, Models!$B$4:$B$105) = "QUEBEC 2", " ", IF(LOOKUP(Beds!A440, Models!$A$4:$A$105, Models!$B$4:$B$105) = "QUEBEC", " ", IF(Beds!B440 = 0, 0, YEAR(NOW())-IF(VALUE(LEFT(Beds!B440,2))&gt;80,CONCATENATE(19,LEFT(Beds!B440,2)),CONCATENATE(20,LEFT(Beds!B440,2))))))</f>
        <v>#N/A</v>
      </c>
      <c r="S407" s="7" t="str">
        <f>LEFT(Beds!A438,4)</f>
        <v/>
      </c>
      <c r="T407" t="str">
        <f>IF(S407 = "", " ", LOOKUP(S407,Models!$A$4:$A$99,Models!$B$4:$B$99))</f>
        <v xml:space="preserve"> </v>
      </c>
      <c r="U407" t="str">
        <f>Beds!C438</f>
        <v/>
      </c>
      <c r="W407">
        <f t="shared" si="6"/>
        <v>0</v>
      </c>
      <c r="X407" s="14">
        <f>IF($T407=Models!$E$6,IF($U407&lt;1,LOOKUP($A$3,Models!$D$7:$D$9,Models!$F$7:$F$9),IF(AND($U407&gt;=1,$U407&lt;=3),LOOKUP($A$3,Models!$D$7:$D$9,Models!$G$7:$G$9),IF(AND($U407&gt;=4,$U407&lt;=6),LOOKUP($A$3,Models!$D$7:$D$9,Models!$H$7:$H$9), IF(AND($U407&gt;=7,$U407&lt;=10),LOOKUP($A$3,Models!$D$7:$D$9,Models!$I$7:$I$9), IF($U407 &gt; 10,LOOKUP($A$3,Models!$D$7:$D$9,Models!$J$7:$J$9), 0))))), 0)</f>
        <v>0</v>
      </c>
      <c r="Y407" s="14">
        <f>IF($T407=Models!$E$11,IF($U407&lt;1,LOOKUP($A$3,Models!$D$7:$D$9,Models!$F$12:$F$14),IF(AND($U407&gt;=1,$U407&lt;=3),LOOKUP($A$3,Models!$D$7:$D$9,Models!$G$12:$G$14),IF(AND($U407&gt;=4,$U407&lt;=6),LOOKUP($A$3,Models!$D$7:$D$9,Models!$H$12:$H$14), IF(AND($U407&gt;=7,$U407&lt;=10),LOOKUP($A$3,Models!$D$7:$D$9,Models!$I$12:$I$14), IF($U407 &gt; 10,LOOKUP($A$3,Models!$D$7:$D$9,Models!$J$12:$J$14), 0))))), 0)</f>
        <v>0</v>
      </c>
      <c r="Z407" s="14">
        <f>IF($T407=Models!$E$16,IF($U407&lt;1,LOOKUP($A$3,Models!$D$7:$D$9,Models!$F$17:$F$19),IF(AND($U407&gt;=1,$U407&lt;=3),LOOKUP($A$3,Models!$D$7:$D$9,Models!$G$17:$G$19),IF(AND($U407&gt;=4,$U407&lt;=6),LOOKUP($A$3,Models!$D$7:$D$9,Models!$H$17:$H$19), IF(AND($U407&gt;=7,$U407&lt;=10),LOOKUP($A$3,Models!$D$7:$D$9,Models!$I$17:$I$19), IF($U407 &gt; 10,LOOKUP($A$3,Models!$D$7:$D$9,Models!$J$17:$J$19), 0))))), 0)</f>
        <v>0</v>
      </c>
      <c r="AA407" s="14">
        <f>IF($T407=Models!$E$21,IF($U407&lt;1,LOOKUP($A$3,Models!$D$7:$D$9,Models!$F$22:$F$24),IF(AND($U407&gt;=1,$U407&lt;=3),LOOKUP($A$3,Models!$D$7:$D$9,Models!$G$22:$G$24),IF(AND($U407&gt;=4,$U407&lt;=6),LOOKUP($A$3,Models!$D$7:$D$9,Models!$H$22:$H$24), IF(AND($U407&gt;=7,$U407&lt;=10),LOOKUP($A$3,Models!$D$7:$D$9,Models!$I$22:$I$24), IF($U407 &gt; 10,LOOKUP($A$3,Models!$D$7:$D$9,Models!$J$22:$J$24), 0))))), 0)</f>
        <v>0</v>
      </c>
      <c r="AB407" s="14">
        <f>IF($T407=Models!$E$26,IF($U407&lt;1,LOOKUP($A$3,Models!$D$7:$D$9,Models!$F$27:$F$29),IF(AND($U407&gt;=1,$U407&lt;=3),LOOKUP($A$3,Models!$D$7:$D$9,Models!$G$27:$G$29),IF(AND($U407&gt;=4,$U407&lt;=6),LOOKUP($A$3,Models!$D$7:$D$9,Models!$H$27:$H$29), IF(AND($U407&gt;=7,$U407&lt;=10),LOOKUP($A$3,Models!$D$7:$D$9,Models!$I$27:$I$29), IF($U407 &gt; 10,LOOKUP($A$3,Models!$D$7:$D$9,Models!$J$27:$J$29), 0))))), 0)</f>
        <v>0</v>
      </c>
      <c r="AC407" s="14">
        <f>IF($T407=Models!$E$31,IF($U407&lt;1,LOOKUP($A$3,Models!$D$7:$D$9,Models!$F$32:$F$34),IF(AND($U407&gt;=1,$U407&lt;=3),LOOKUP($A$3,Models!$D$7:$D$9,Models!$G$32:$G$34),IF(AND($U407&gt;=4,$U407&lt;=6),LOOKUP($A$3,Models!$D$7:$D$9,Models!$H$32:$H$34), IF(AND($U407&gt;=7,$U407&lt;=10),LOOKUP($A$3,Models!$D$7:$D$9,Models!$I$32:$I$34), IF($U407 &gt; 10,LOOKUP($A$3,Models!$D$7:$D$9,Models!$J$32:$J$34), 0))))), 0)</f>
        <v>0</v>
      </c>
      <c r="AD407" s="14">
        <f>IF($T407=Models!$E$39,IF($U407&lt;1,LOOKUP($A$3,Models!$D$7:$D$9,Models!$F$40:$F$42),IF(AND($U407&gt;=1,$U407&lt;=4),LOOKUP($A$3,Models!$D$7:$D$9,Models!$G$40:$G$42),IF(AND($U407&gt;=5,$U407&lt;=7),LOOKUP($A$3,Models!$D$7:$D$9,Models!$H$40:$H$42), IF($U407 &gt; 7,LOOKUP($A$3,Models!$D$7:$D$9,Models!$I$40:$I$42), 0)))), 0)</f>
        <v>0</v>
      </c>
      <c r="AE407" s="14">
        <f>IF($T407=Models!$E$44,IF($U407&lt;1,LOOKUP($A$3,Models!$D$7:$D$9,Models!$F$45:$F$47),IF(AND($U407&gt;=1,$U407&lt;=4),LOOKUP($A$3,Models!$D$7:$D$9,Models!$G$45:$G$47),IF(AND($U407&gt;=5,$U407&lt;=7),LOOKUP($A$3,Models!$D$7:$D$9,Models!$H$45:$H$47), IF($U407 &gt; 7,LOOKUP($A$3,Models!$D$7:$D$9,Models!$I$45:$I$47), 0)))), 0)</f>
        <v>0</v>
      </c>
      <c r="AF407" s="14">
        <f>IF($T407=Models!$E$49,IF($U407&lt;1,LOOKUP($A$3,Models!$D$7:$D$9,Models!$F$50:$F$52),IF(AND($U407&gt;=1,$U407&lt;=4),LOOKUP($A$3,Models!$D$7:$D$9,Models!$G$50:$G$52),IF(AND($U407&gt;=5,$U407&lt;=7),LOOKUP($A$3,Models!$D$7:$D$9,Models!$H$50:$H$52), IF($U407 &gt; 7,LOOKUP($A$3,Models!$D$7:$D$9,Models!$I$50:$I$52), 0)))), 0)</f>
        <v>0</v>
      </c>
      <c r="AG407" s="14">
        <f>IF($T407=Models!$E$54,IF($U407&lt;1,LOOKUP($A$3,Models!$D$7:$D$9,Models!$F$55:$F$57),IF(AND($U407&gt;=1,$U407&lt;=4),LOOKUP($A$3,Models!$D$7:$D$9,Models!$G$55:$G$57),IF(AND($U407&gt;=5,$U407&lt;=7),LOOKUP($A$3,Models!$D$7:$D$9,Models!$H$55:$H$57), IF($U407 &gt; 7,LOOKUP($A$3,Models!$D$7:$D$9,Models!$I$55:$I$57), 0)))), 0)</f>
        <v>0</v>
      </c>
      <c r="AH407" s="14">
        <f>IF($T407=Models!$E$59,IF($U407&lt;1,LOOKUP($A$3,Models!$D$7:$D$9,Models!$F$60:$F$62),IF(AND($U407&gt;=1,$U407&lt;=4),LOOKUP($A$3,Models!$D$7:$D$9,Models!$G$60:$G$62),IF(AND($U407&gt;=5,$U407&lt;=7),LOOKUP($A$3,Models!$D$7:$D$9,Models!$H$60:$H$62), IF($U407 &gt; 7,LOOKUP($A$3,Models!$D$7:$D$9,Models!$I$60:$I$62), 0)))), 0)</f>
        <v>0</v>
      </c>
    </row>
    <row r="408" spans="16:34">
      <c r="P408" s="6" t="e">
        <f ca="1">IF(LOOKUP(Beds!A441, Models!$A$4:$A$105, Models!$B$4:$B$105) = "QUEBEC 2", " ", IF(LOOKUP(Beds!A441, Models!$A$4:$A$105, Models!$B$4:$B$105) = "QUEBEC", " ", IF(Beds!B441 = 0, 0, YEAR(NOW())-IF(VALUE(LEFT(Beds!B441,2))&gt;80,CONCATENATE(19,LEFT(Beds!B441,2)),CONCATENATE(20,LEFT(Beds!B441,2))))))</f>
        <v>#N/A</v>
      </c>
      <c r="S408" s="7" t="str">
        <f>LEFT(Beds!A439,4)</f>
        <v/>
      </c>
      <c r="T408" t="str">
        <f>IF(S408 = "", " ", LOOKUP(S408,Models!$A$4:$A$99,Models!$B$4:$B$99))</f>
        <v xml:space="preserve"> </v>
      </c>
      <c r="U408" t="str">
        <f>Beds!C439</f>
        <v/>
      </c>
      <c r="W408">
        <f t="shared" si="6"/>
        <v>0</v>
      </c>
      <c r="X408" s="14">
        <f>IF($T408=Models!$E$6,IF($U408&lt;1,LOOKUP($A$3,Models!$D$7:$D$9,Models!$F$7:$F$9),IF(AND($U408&gt;=1,$U408&lt;=3),LOOKUP($A$3,Models!$D$7:$D$9,Models!$G$7:$G$9),IF(AND($U408&gt;=4,$U408&lt;=6),LOOKUP($A$3,Models!$D$7:$D$9,Models!$H$7:$H$9), IF(AND($U408&gt;=7,$U408&lt;=10),LOOKUP($A$3,Models!$D$7:$D$9,Models!$I$7:$I$9), IF($U408 &gt; 10,LOOKUP($A$3,Models!$D$7:$D$9,Models!$J$7:$J$9), 0))))), 0)</f>
        <v>0</v>
      </c>
      <c r="Y408" s="14">
        <f>IF($T408=Models!$E$11,IF($U408&lt;1,LOOKUP($A$3,Models!$D$7:$D$9,Models!$F$12:$F$14),IF(AND($U408&gt;=1,$U408&lt;=3),LOOKUP($A$3,Models!$D$7:$D$9,Models!$G$12:$G$14),IF(AND($U408&gt;=4,$U408&lt;=6),LOOKUP($A$3,Models!$D$7:$D$9,Models!$H$12:$H$14), IF(AND($U408&gt;=7,$U408&lt;=10),LOOKUP($A$3,Models!$D$7:$D$9,Models!$I$12:$I$14), IF($U408 &gt; 10,LOOKUP($A$3,Models!$D$7:$D$9,Models!$J$12:$J$14), 0))))), 0)</f>
        <v>0</v>
      </c>
      <c r="Z408" s="14">
        <f>IF($T408=Models!$E$16,IF($U408&lt;1,LOOKUP($A$3,Models!$D$7:$D$9,Models!$F$17:$F$19),IF(AND($U408&gt;=1,$U408&lt;=3),LOOKUP($A$3,Models!$D$7:$D$9,Models!$G$17:$G$19),IF(AND($U408&gt;=4,$U408&lt;=6),LOOKUP($A$3,Models!$D$7:$D$9,Models!$H$17:$H$19), IF(AND($U408&gt;=7,$U408&lt;=10),LOOKUP($A$3,Models!$D$7:$D$9,Models!$I$17:$I$19), IF($U408 &gt; 10,LOOKUP($A$3,Models!$D$7:$D$9,Models!$J$17:$J$19), 0))))), 0)</f>
        <v>0</v>
      </c>
      <c r="AA408" s="14">
        <f>IF($T408=Models!$E$21,IF($U408&lt;1,LOOKUP($A$3,Models!$D$7:$D$9,Models!$F$22:$F$24),IF(AND($U408&gt;=1,$U408&lt;=3),LOOKUP($A$3,Models!$D$7:$D$9,Models!$G$22:$G$24),IF(AND($U408&gt;=4,$U408&lt;=6),LOOKUP($A$3,Models!$D$7:$D$9,Models!$H$22:$H$24), IF(AND($U408&gt;=7,$U408&lt;=10),LOOKUP($A$3,Models!$D$7:$D$9,Models!$I$22:$I$24), IF($U408 &gt; 10,LOOKUP($A$3,Models!$D$7:$D$9,Models!$J$22:$J$24), 0))))), 0)</f>
        <v>0</v>
      </c>
      <c r="AB408" s="14">
        <f>IF($T408=Models!$E$26,IF($U408&lt;1,LOOKUP($A$3,Models!$D$7:$D$9,Models!$F$27:$F$29),IF(AND($U408&gt;=1,$U408&lt;=3),LOOKUP($A$3,Models!$D$7:$D$9,Models!$G$27:$G$29),IF(AND($U408&gt;=4,$U408&lt;=6),LOOKUP($A$3,Models!$D$7:$D$9,Models!$H$27:$H$29), IF(AND($U408&gt;=7,$U408&lt;=10),LOOKUP($A$3,Models!$D$7:$D$9,Models!$I$27:$I$29), IF($U408 &gt; 10,LOOKUP($A$3,Models!$D$7:$D$9,Models!$J$27:$J$29), 0))))), 0)</f>
        <v>0</v>
      </c>
      <c r="AC408" s="14">
        <f>IF($T408=Models!$E$31,IF($U408&lt;1,LOOKUP($A$3,Models!$D$7:$D$9,Models!$F$32:$F$34),IF(AND($U408&gt;=1,$U408&lt;=3),LOOKUP($A$3,Models!$D$7:$D$9,Models!$G$32:$G$34),IF(AND($U408&gt;=4,$U408&lt;=6),LOOKUP($A$3,Models!$D$7:$D$9,Models!$H$32:$H$34), IF(AND($U408&gt;=7,$U408&lt;=10),LOOKUP($A$3,Models!$D$7:$D$9,Models!$I$32:$I$34), IF($U408 &gt; 10,LOOKUP($A$3,Models!$D$7:$D$9,Models!$J$32:$J$34), 0))))), 0)</f>
        <v>0</v>
      </c>
      <c r="AD408" s="14">
        <f>IF($T408=Models!$E$39,IF($U408&lt;1,LOOKUP($A$3,Models!$D$7:$D$9,Models!$F$40:$F$42),IF(AND($U408&gt;=1,$U408&lt;=4),LOOKUP($A$3,Models!$D$7:$D$9,Models!$G$40:$G$42),IF(AND($U408&gt;=5,$U408&lt;=7),LOOKUP($A$3,Models!$D$7:$D$9,Models!$H$40:$H$42), IF($U408 &gt; 7,LOOKUP($A$3,Models!$D$7:$D$9,Models!$I$40:$I$42), 0)))), 0)</f>
        <v>0</v>
      </c>
      <c r="AE408" s="14">
        <f>IF($T408=Models!$E$44,IF($U408&lt;1,LOOKUP($A$3,Models!$D$7:$D$9,Models!$F$45:$F$47),IF(AND($U408&gt;=1,$U408&lt;=4),LOOKUP($A$3,Models!$D$7:$D$9,Models!$G$45:$G$47),IF(AND($U408&gt;=5,$U408&lt;=7),LOOKUP($A$3,Models!$D$7:$D$9,Models!$H$45:$H$47), IF($U408 &gt; 7,LOOKUP($A$3,Models!$D$7:$D$9,Models!$I$45:$I$47), 0)))), 0)</f>
        <v>0</v>
      </c>
      <c r="AF408" s="14">
        <f>IF($T408=Models!$E$49,IF($U408&lt;1,LOOKUP($A$3,Models!$D$7:$D$9,Models!$F$50:$F$52),IF(AND($U408&gt;=1,$U408&lt;=4),LOOKUP($A$3,Models!$D$7:$D$9,Models!$G$50:$G$52),IF(AND($U408&gt;=5,$U408&lt;=7),LOOKUP($A$3,Models!$D$7:$D$9,Models!$H$50:$H$52), IF($U408 &gt; 7,LOOKUP($A$3,Models!$D$7:$D$9,Models!$I$50:$I$52), 0)))), 0)</f>
        <v>0</v>
      </c>
      <c r="AG408" s="14">
        <f>IF($T408=Models!$E$54,IF($U408&lt;1,LOOKUP($A$3,Models!$D$7:$D$9,Models!$F$55:$F$57),IF(AND($U408&gt;=1,$U408&lt;=4),LOOKUP($A$3,Models!$D$7:$D$9,Models!$G$55:$G$57),IF(AND($U408&gt;=5,$U408&lt;=7),LOOKUP($A$3,Models!$D$7:$D$9,Models!$H$55:$H$57), IF($U408 &gt; 7,LOOKUP($A$3,Models!$D$7:$D$9,Models!$I$55:$I$57), 0)))), 0)</f>
        <v>0</v>
      </c>
      <c r="AH408" s="14">
        <f>IF($T408=Models!$E$59,IF($U408&lt;1,LOOKUP($A$3,Models!$D$7:$D$9,Models!$F$60:$F$62),IF(AND($U408&gt;=1,$U408&lt;=4),LOOKUP($A$3,Models!$D$7:$D$9,Models!$G$60:$G$62),IF(AND($U408&gt;=5,$U408&lt;=7),LOOKUP($A$3,Models!$D$7:$D$9,Models!$H$60:$H$62), IF($U408 &gt; 7,LOOKUP($A$3,Models!$D$7:$D$9,Models!$I$60:$I$62), 0)))), 0)</f>
        <v>0</v>
      </c>
    </row>
    <row r="409" spans="16:34">
      <c r="P409" s="6" t="e">
        <f ca="1">IF(LOOKUP(Beds!A442, Models!$A$4:$A$105, Models!$B$4:$B$105) = "QUEBEC 2", " ", IF(LOOKUP(Beds!A442, Models!$A$4:$A$105, Models!$B$4:$B$105) = "QUEBEC", " ", IF(Beds!B442 = 0, 0, YEAR(NOW())-IF(VALUE(LEFT(Beds!B442,2))&gt;80,CONCATENATE(19,LEFT(Beds!B442,2)),CONCATENATE(20,LEFT(Beds!B442,2))))))</f>
        <v>#N/A</v>
      </c>
      <c r="S409" s="7" t="str">
        <f>LEFT(Beds!A440,4)</f>
        <v/>
      </c>
      <c r="T409" t="str">
        <f>IF(S409 = "", " ", LOOKUP(S409,Models!$A$4:$A$99,Models!$B$4:$B$99))</f>
        <v xml:space="preserve"> </v>
      </c>
      <c r="U409" t="str">
        <f>Beds!C440</f>
        <v/>
      </c>
      <c r="W409">
        <f t="shared" si="6"/>
        <v>0</v>
      </c>
      <c r="X409" s="14">
        <f>IF($T409=Models!$E$6,IF($U409&lt;1,LOOKUP($A$3,Models!$D$7:$D$9,Models!$F$7:$F$9),IF(AND($U409&gt;=1,$U409&lt;=3),LOOKUP($A$3,Models!$D$7:$D$9,Models!$G$7:$G$9),IF(AND($U409&gt;=4,$U409&lt;=6),LOOKUP($A$3,Models!$D$7:$D$9,Models!$H$7:$H$9), IF(AND($U409&gt;=7,$U409&lt;=10),LOOKUP($A$3,Models!$D$7:$D$9,Models!$I$7:$I$9), IF($U409 &gt; 10,LOOKUP($A$3,Models!$D$7:$D$9,Models!$J$7:$J$9), 0))))), 0)</f>
        <v>0</v>
      </c>
      <c r="Y409" s="14">
        <f>IF($T409=Models!$E$11,IF($U409&lt;1,LOOKUP($A$3,Models!$D$7:$D$9,Models!$F$12:$F$14),IF(AND($U409&gt;=1,$U409&lt;=3),LOOKUP($A$3,Models!$D$7:$D$9,Models!$G$12:$G$14),IF(AND($U409&gt;=4,$U409&lt;=6),LOOKUP($A$3,Models!$D$7:$D$9,Models!$H$12:$H$14), IF(AND($U409&gt;=7,$U409&lt;=10),LOOKUP($A$3,Models!$D$7:$D$9,Models!$I$12:$I$14), IF($U409 &gt; 10,LOOKUP($A$3,Models!$D$7:$D$9,Models!$J$12:$J$14), 0))))), 0)</f>
        <v>0</v>
      </c>
      <c r="Z409" s="14">
        <f>IF($T409=Models!$E$16,IF($U409&lt;1,LOOKUP($A$3,Models!$D$7:$D$9,Models!$F$17:$F$19),IF(AND($U409&gt;=1,$U409&lt;=3),LOOKUP($A$3,Models!$D$7:$D$9,Models!$G$17:$G$19),IF(AND($U409&gt;=4,$U409&lt;=6),LOOKUP($A$3,Models!$D$7:$D$9,Models!$H$17:$H$19), IF(AND($U409&gt;=7,$U409&lt;=10),LOOKUP($A$3,Models!$D$7:$D$9,Models!$I$17:$I$19), IF($U409 &gt; 10,LOOKUP($A$3,Models!$D$7:$D$9,Models!$J$17:$J$19), 0))))), 0)</f>
        <v>0</v>
      </c>
      <c r="AA409" s="14">
        <f>IF($T409=Models!$E$21,IF($U409&lt;1,LOOKUP($A$3,Models!$D$7:$D$9,Models!$F$22:$F$24),IF(AND($U409&gt;=1,$U409&lt;=3),LOOKUP($A$3,Models!$D$7:$D$9,Models!$G$22:$G$24),IF(AND($U409&gt;=4,$U409&lt;=6),LOOKUP($A$3,Models!$D$7:$D$9,Models!$H$22:$H$24), IF(AND($U409&gt;=7,$U409&lt;=10),LOOKUP($A$3,Models!$D$7:$D$9,Models!$I$22:$I$24), IF($U409 &gt; 10,LOOKUP($A$3,Models!$D$7:$D$9,Models!$J$22:$J$24), 0))))), 0)</f>
        <v>0</v>
      </c>
      <c r="AB409" s="14">
        <f>IF($T409=Models!$E$26,IF($U409&lt;1,LOOKUP($A$3,Models!$D$7:$D$9,Models!$F$27:$F$29),IF(AND($U409&gt;=1,$U409&lt;=3),LOOKUP($A$3,Models!$D$7:$D$9,Models!$G$27:$G$29),IF(AND($U409&gt;=4,$U409&lt;=6),LOOKUP($A$3,Models!$D$7:$D$9,Models!$H$27:$H$29), IF(AND($U409&gt;=7,$U409&lt;=10),LOOKUP($A$3,Models!$D$7:$D$9,Models!$I$27:$I$29), IF($U409 &gt; 10,LOOKUP($A$3,Models!$D$7:$D$9,Models!$J$27:$J$29), 0))))), 0)</f>
        <v>0</v>
      </c>
      <c r="AC409" s="14">
        <f>IF($T409=Models!$E$31,IF($U409&lt;1,LOOKUP($A$3,Models!$D$7:$D$9,Models!$F$32:$F$34),IF(AND($U409&gt;=1,$U409&lt;=3),LOOKUP($A$3,Models!$D$7:$D$9,Models!$G$32:$G$34),IF(AND($U409&gt;=4,$U409&lt;=6),LOOKUP($A$3,Models!$D$7:$D$9,Models!$H$32:$H$34), IF(AND($U409&gt;=7,$U409&lt;=10),LOOKUP($A$3,Models!$D$7:$D$9,Models!$I$32:$I$34), IF($U409 &gt; 10,LOOKUP($A$3,Models!$D$7:$D$9,Models!$J$32:$J$34), 0))))), 0)</f>
        <v>0</v>
      </c>
      <c r="AD409" s="14">
        <f>IF($T409=Models!$E$39,IF($U409&lt;1,LOOKUP($A$3,Models!$D$7:$D$9,Models!$F$40:$F$42),IF(AND($U409&gt;=1,$U409&lt;=4),LOOKUP($A$3,Models!$D$7:$D$9,Models!$G$40:$G$42),IF(AND($U409&gt;=5,$U409&lt;=7),LOOKUP($A$3,Models!$D$7:$D$9,Models!$H$40:$H$42), IF($U409 &gt; 7,LOOKUP($A$3,Models!$D$7:$D$9,Models!$I$40:$I$42), 0)))), 0)</f>
        <v>0</v>
      </c>
      <c r="AE409" s="14">
        <f>IF($T409=Models!$E$44,IF($U409&lt;1,LOOKUP($A$3,Models!$D$7:$D$9,Models!$F$45:$F$47),IF(AND($U409&gt;=1,$U409&lt;=4),LOOKUP($A$3,Models!$D$7:$D$9,Models!$G$45:$G$47),IF(AND($U409&gt;=5,$U409&lt;=7),LOOKUP($A$3,Models!$D$7:$D$9,Models!$H$45:$H$47), IF($U409 &gt; 7,LOOKUP($A$3,Models!$D$7:$D$9,Models!$I$45:$I$47), 0)))), 0)</f>
        <v>0</v>
      </c>
      <c r="AF409" s="14">
        <f>IF($T409=Models!$E$49,IF($U409&lt;1,LOOKUP($A$3,Models!$D$7:$D$9,Models!$F$50:$F$52),IF(AND($U409&gt;=1,$U409&lt;=4),LOOKUP($A$3,Models!$D$7:$D$9,Models!$G$50:$G$52),IF(AND($U409&gt;=5,$U409&lt;=7),LOOKUP($A$3,Models!$D$7:$D$9,Models!$H$50:$H$52), IF($U409 &gt; 7,LOOKUP($A$3,Models!$D$7:$D$9,Models!$I$50:$I$52), 0)))), 0)</f>
        <v>0</v>
      </c>
      <c r="AG409" s="14">
        <f>IF($T409=Models!$E$54,IF($U409&lt;1,LOOKUP($A$3,Models!$D$7:$D$9,Models!$F$55:$F$57),IF(AND($U409&gt;=1,$U409&lt;=4),LOOKUP($A$3,Models!$D$7:$D$9,Models!$G$55:$G$57),IF(AND($U409&gt;=5,$U409&lt;=7),LOOKUP($A$3,Models!$D$7:$D$9,Models!$H$55:$H$57), IF($U409 &gt; 7,LOOKUP($A$3,Models!$D$7:$D$9,Models!$I$55:$I$57), 0)))), 0)</f>
        <v>0</v>
      </c>
      <c r="AH409" s="14">
        <f>IF($T409=Models!$E$59,IF($U409&lt;1,LOOKUP($A$3,Models!$D$7:$D$9,Models!$F$60:$F$62),IF(AND($U409&gt;=1,$U409&lt;=4),LOOKUP($A$3,Models!$D$7:$D$9,Models!$G$60:$G$62),IF(AND($U409&gt;=5,$U409&lt;=7),LOOKUP($A$3,Models!$D$7:$D$9,Models!$H$60:$H$62), IF($U409 &gt; 7,LOOKUP($A$3,Models!$D$7:$D$9,Models!$I$60:$I$62), 0)))), 0)</f>
        <v>0</v>
      </c>
    </row>
    <row r="410" spans="16:34">
      <c r="P410" s="6" t="e">
        <f ca="1">IF(LOOKUP(Beds!A443, Models!$A$4:$A$105, Models!$B$4:$B$105) = "QUEBEC 2", " ", IF(LOOKUP(Beds!A443, Models!$A$4:$A$105, Models!$B$4:$B$105) = "QUEBEC", " ", IF(Beds!B443 = 0, 0, YEAR(NOW())-IF(VALUE(LEFT(Beds!B443,2))&gt;80,CONCATENATE(19,LEFT(Beds!B443,2)),CONCATENATE(20,LEFT(Beds!B443,2))))))</f>
        <v>#N/A</v>
      </c>
      <c r="S410" s="7" t="str">
        <f>LEFT(Beds!A441,4)</f>
        <v/>
      </c>
      <c r="T410" t="str">
        <f>IF(S410 = "", " ", LOOKUP(S410,Models!$A$4:$A$99,Models!$B$4:$B$99))</f>
        <v xml:space="preserve"> </v>
      </c>
      <c r="U410" t="str">
        <f>Beds!C441</f>
        <v/>
      </c>
      <c r="W410">
        <f t="shared" si="6"/>
        <v>0</v>
      </c>
      <c r="X410" s="14">
        <f>IF($T410=Models!$E$6,IF($U410&lt;1,LOOKUP($A$3,Models!$D$7:$D$9,Models!$F$7:$F$9),IF(AND($U410&gt;=1,$U410&lt;=3),LOOKUP($A$3,Models!$D$7:$D$9,Models!$G$7:$G$9),IF(AND($U410&gt;=4,$U410&lt;=6),LOOKUP($A$3,Models!$D$7:$D$9,Models!$H$7:$H$9), IF(AND($U410&gt;=7,$U410&lt;=10),LOOKUP($A$3,Models!$D$7:$D$9,Models!$I$7:$I$9), IF($U410 &gt; 10,LOOKUP($A$3,Models!$D$7:$D$9,Models!$J$7:$J$9), 0))))), 0)</f>
        <v>0</v>
      </c>
      <c r="Y410" s="14">
        <f>IF($T410=Models!$E$11,IF($U410&lt;1,LOOKUP($A$3,Models!$D$7:$D$9,Models!$F$12:$F$14),IF(AND($U410&gt;=1,$U410&lt;=3),LOOKUP($A$3,Models!$D$7:$D$9,Models!$G$12:$G$14),IF(AND($U410&gt;=4,$U410&lt;=6),LOOKUP($A$3,Models!$D$7:$D$9,Models!$H$12:$H$14), IF(AND($U410&gt;=7,$U410&lt;=10),LOOKUP($A$3,Models!$D$7:$D$9,Models!$I$12:$I$14), IF($U410 &gt; 10,LOOKUP($A$3,Models!$D$7:$D$9,Models!$J$12:$J$14), 0))))), 0)</f>
        <v>0</v>
      </c>
      <c r="Z410" s="14">
        <f>IF($T410=Models!$E$16,IF($U410&lt;1,LOOKUP($A$3,Models!$D$7:$D$9,Models!$F$17:$F$19),IF(AND($U410&gt;=1,$U410&lt;=3),LOOKUP($A$3,Models!$D$7:$D$9,Models!$G$17:$G$19),IF(AND($U410&gt;=4,$U410&lt;=6),LOOKUP($A$3,Models!$D$7:$D$9,Models!$H$17:$H$19), IF(AND($U410&gt;=7,$U410&lt;=10),LOOKUP($A$3,Models!$D$7:$D$9,Models!$I$17:$I$19), IF($U410 &gt; 10,LOOKUP($A$3,Models!$D$7:$D$9,Models!$J$17:$J$19), 0))))), 0)</f>
        <v>0</v>
      </c>
      <c r="AA410" s="14">
        <f>IF($T410=Models!$E$21,IF($U410&lt;1,LOOKUP($A$3,Models!$D$7:$D$9,Models!$F$22:$F$24),IF(AND($U410&gt;=1,$U410&lt;=3),LOOKUP($A$3,Models!$D$7:$D$9,Models!$G$22:$G$24),IF(AND($U410&gt;=4,$U410&lt;=6),LOOKUP($A$3,Models!$D$7:$D$9,Models!$H$22:$H$24), IF(AND($U410&gt;=7,$U410&lt;=10),LOOKUP($A$3,Models!$D$7:$D$9,Models!$I$22:$I$24), IF($U410 &gt; 10,LOOKUP($A$3,Models!$D$7:$D$9,Models!$J$22:$J$24), 0))))), 0)</f>
        <v>0</v>
      </c>
      <c r="AB410" s="14">
        <f>IF($T410=Models!$E$26,IF($U410&lt;1,LOOKUP($A$3,Models!$D$7:$D$9,Models!$F$27:$F$29),IF(AND($U410&gt;=1,$U410&lt;=3),LOOKUP($A$3,Models!$D$7:$D$9,Models!$G$27:$G$29),IF(AND($U410&gt;=4,$U410&lt;=6),LOOKUP($A$3,Models!$D$7:$D$9,Models!$H$27:$H$29), IF(AND($U410&gt;=7,$U410&lt;=10),LOOKUP($A$3,Models!$D$7:$D$9,Models!$I$27:$I$29), IF($U410 &gt; 10,LOOKUP($A$3,Models!$D$7:$D$9,Models!$J$27:$J$29), 0))))), 0)</f>
        <v>0</v>
      </c>
      <c r="AC410" s="14">
        <f>IF($T410=Models!$E$31,IF($U410&lt;1,LOOKUP($A$3,Models!$D$7:$D$9,Models!$F$32:$F$34),IF(AND($U410&gt;=1,$U410&lt;=3),LOOKUP($A$3,Models!$D$7:$D$9,Models!$G$32:$G$34),IF(AND($U410&gt;=4,$U410&lt;=6),LOOKUP($A$3,Models!$D$7:$D$9,Models!$H$32:$H$34), IF(AND($U410&gt;=7,$U410&lt;=10),LOOKUP($A$3,Models!$D$7:$D$9,Models!$I$32:$I$34), IF($U410 &gt; 10,LOOKUP($A$3,Models!$D$7:$D$9,Models!$J$32:$J$34), 0))))), 0)</f>
        <v>0</v>
      </c>
      <c r="AD410" s="14">
        <f>IF($T410=Models!$E$39,IF($U410&lt;1,LOOKUP($A$3,Models!$D$7:$D$9,Models!$F$40:$F$42),IF(AND($U410&gt;=1,$U410&lt;=4),LOOKUP($A$3,Models!$D$7:$D$9,Models!$G$40:$G$42),IF(AND($U410&gt;=5,$U410&lt;=7),LOOKUP($A$3,Models!$D$7:$D$9,Models!$H$40:$H$42), IF($U410 &gt; 7,LOOKUP($A$3,Models!$D$7:$D$9,Models!$I$40:$I$42), 0)))), 0)</f>
        <v>0</v>
      </c>
      <c r="AE410" s="14">
        <f>IF($T410=Models!$E$44,IF($U410&lt;1,LOOKUP($A$3,Models!$D$7:$D$9,Models!$F$45:$F$47),IF(AND($U410&gt;=1,$U410&lt;=4),LOOKUP($A$3,Models!$D$7:$D$9,Models!$G$45:$G$47),IF(AND($U410&gt;=5,$U410&lt;=7),LOOKUP($A$3,Models!$D$7:$D$9,Models!$H$45:$H$47), IF($U410 &gt; 7,LOOKUP($A$3,Models!$D$7:$D$9,Models!$I$45:$I$47), 0)))), 0)</f>
        <v>0</v>
      </c>
      <c r="AF410" s="14">
        <f>IF($T410=Models!$E$49,IF($U410&lt;1,LOOKUP($A$3,Models!$D$7:$D$9,Models!$F$50:$F$52),IF(AND($U410&gt;=1,$U410&lt;=4),LOOKUP($A$3,Models!$D$7:$D$9,Models!$G$50:$G$52),IF(AND($U410&gt;=5,$U410&lt;=7),LOOKUP($A$3,Models!$D$7:$D$9,Models!$H$50:$H$52), IF($U410 &gt; 7,LOOKUP($A$3,Models!$D$7:$D$9,Models!$I$50:$I$52), 0)))), 0)</f>
        <v>0</v>
      </c>
      <c r="AG410" s="14">
        <f>IF($T410=Models!$E$54,IF($U410&lt;1,LOOKUP($A$3,Models!$D$7:$D$9,Models!$F$55:$F$57),IF(AND($U410&gt;=1,$U410&lt;=4),LOOKUP($A$3,Models!$D$7:$D$9,Models!$G$55:$G$57),IF(AND($U410&gt;=5,$U410&lt;=7),LOOKUP($A$3,Models!$D$7:$D$9,Models!$H$55:$H$57), IF($U410 &gt; 7,LOOKUP($A$3,Models!$D$7:$D$9,Models!$I$55:$I$57), 0)))), 0)</f>
        <v>0</v>
      </c>
      <c r="AH410" s="14">
        <f>IF($T410=Models!$E$59,IF($U410&lt;1,LOOKUP($A$3,Models!$D$7:$D$9,Models!$F$60:$F$62),IF(AND($U410&gt;=1,$U410&lt;=4),LOOKUP($A$3,Models!$D$7:$D$9,Models!$G$60:$G$62),IF(AND($U410&gt;=5,$U410&lt;=7),LOOKUP($A$3,Models!$D$7:$D$9,Models!$H$60:$H$62), IF($U410 &gt; 7,LOOKUP($A$3,Models!$D$7:$D$9,Models!$I$60:$I$62), 0)))), 0)</f>
        <v>0</v>
      </c>
    </row>
    <row r="411" spans="16:34">
      <c r="P411" s="6" t="e">
        <f ca="1">IF(LOOKUP(Beds!A444, Models!$A$4:$A$105, Models!$B$4:$B$105) = "QUEBEC 2", " ", IF(LOOKUP(Beds!A444, Models!$A$4:$A$105, Models!$B$4:$B$105) = "QUEBEC", " ", IF(Beds!B444 = 0, 0, YEAR(NOW())-IF(VALUE(LEFT(Beds!B444,2))&gt;80,CONCATENATE(19,LEFT(Beds!B444,2)),CONCATENATE(20,LEFT(Beds!B444,2))))))</f>
        <v>#N/A</v>
      </c>
      <c r="S411" s="7" t="str">
        <f>LEFT(Beds!A442,4)</f>
        <v/>
      </c>
      <c r="T411" t="str">
        <f>IF(S411 = "", " ", LOOKUP(S411,Models!$A$4:$A$99,Models!$B$4:$B$99))</f>
        <v xml:space="preserve"> </v>
      </c>
      <c r="U411" t="str">
        <f>Beds!C442</f>
        <v/>
      </c>
      <c r="W411">
        <f t="shared" si="6"/>
        <v>0</v>
      </c>
      <c r="X411" s="14">
        <f>IF($T411=Models!$E$6,IF($U411&lt;1,LOOKUP($A$3,Models!$D$7:$D$9,Models!$F$7:$F$9),IF(AND($U411&gt;=1,$U411&lt;=3),LOOKUP($A$3,Models!$D$7:$D$9,Models!$G$7:$G$9),IF(AND($U411&gt;=4,$U411&lt;=6),LOOKUP($A$3,Models!$D$7:$D$9,Models!$H$7:$H$9), IF(AND($U411&gt;=7,$U411&lt;=10),LOOKUP($A$3,Models!$D$7:$D$9,Models!$I$7:$I$9), IF($U411 &gt; 10,LOOKUP($A$3,Models!$D$7:$D$9,Models!$J$7:$J$9), 0))))), 0)</f>
        <v>0</v>
      </c>
      <c r="Y411" s="14">
        <f>IF($T411=Models!$E$11,IF($U411&lt;1,LOOKUP($A$3,Models!$D$7:$D$9,Models!$F$12:$F$14),IF(AND($U411&gt;=1,$U411&lt;=3),LOOKUP($A$3,Models!$D$7:$D$9,Models!$G$12:$G$14),IF(AND($U411&gt;=4,$U411&lt;=6),LOOKUP($A$3,Models!$D$7:$D$9,Models!$H$12:$H$14), IF(AND($U411&gt;=7,$U411&lt;=10),LOOKUP($A$3,Models!$D$7:$D$9,Models!$I$12:$I$14), IF($U411 &gt; 10,LOOKUP($A$3,Models!$D$7:$D$9,Models!$J$12:$J$14), 0))))), 0)</f>
        <v>0</v>
      </c>
      <c r="Z411" s="14">
        <f>IF($T411=Models!$E$16,IF($U411&lt;1,LOOKUP($A$3,Models!$D$7:$D$9,Models!$F$17:$F$19),IF(AND($U411&gt;=1,$U411&lt;=3),LOOKUP($A$3,Models!$D$7:$D$9,Models!$G$17:$G$19),IF(AND($U411&gt;=4,$U411&lt;=6),LOOKUP($A$3,Models!$D$7:$D$9,Models!$H$17:$H$19), IF(AND($U411&gt;=7,$U411&lt;=10),LOOKUP($A$3,Models!$D$7:$D$9,Models!$I$17:$I$19), IF($U411 &gt; 10,LOOKUP($A$3,Models!$D$7:$D$9,Models!$J$17:$J$19), 0))))), 0)</f>
        <v>0</v>
      </c>
      <c r="AA411" s="14">
        <f>IF($T411=Models!$E$21,IF($U411&lt;1,LOOKUP($A$3,Models!$D$7:$D$9,Models!$F$22:$F$24),IF(AND($U411&gt;=1,$U411&lt;=3),LOOKUP($A$3,Models!$D$7:$D$9,Models!$G$22:$G$24),IF(AND($U411&gt;=4,$U411&lt;=6),LOOKUP($A$3,Models!$D$7:$D$9,Models!$H$22:$H$24), IF(AND($U411&gt;=7,$U411&lt;=10),LOOKUP($A$3,Models!$D$7:$D$9,Models!$I$22:$I$24), IF($U411 &gt; 10,LOOKUP($A$3,Models!$D$7:$D$9,Models!$J$22:$J$24), 0))))), 0)</f>
        <v>0</v>
      </c>
      <c r="AB411" s="14">
        <f>IF($T411=Models!$E$26,IF($U411&lt;1,LOOKUP($A$3,Models!$D$7:$D$9,Models!$F$27:$F$29),IF(AND($U411&gt;=1,$U411&lt;=3),LOOKUP($A$3,Models!$D$7:$D$9,Models!$G$27:$G$29),IF(AND($U411&gt;=4,$U411&lt;=6),LOOKUP($A$3,Models!$D$7:$D$9,Models!$H$27:$H$29), IF(AND($U411&gt;=7,$U411&lt;=10),LOOKUP($A$3,Models!$D$7:$D$9,Models!$I$27:$I$29), IF($U411 &gt; 10,LOOKUP($A$3,Models!$D$7:$D$9,Models!$J$27:$J$29), 0))))), 0)</f>
        <v>0</v>
      </c>
      <c r="AC411" s="14">
        <f>IF($T411=Models!$E$31,IF($U411&lt;1,LOOKUP($A$3,Models!$D$7:$D$9,Models!$F$32:$F$34),IF(AND($U411&gt;=1,$U411&lt;=3),LOOKUP($A$3,Models!$D$7:$D$9,Models!$G$32:$G$34),IF(AND($U411&gt;=4,$U411&lt;=6),LOOKUP($A$3,Models!$D$7:$D$9,Models!$H$32:$H$34), IF(AND($U411&gt;=7,$U411&lt;=10),LOOKUP($A$3,Models!$D$7:$D$9,Models!$I$32:$I$34), IF($U411 &gt; 10,LOOKUP($A$3,Models!$D$7:$D$9,Models!$J$32:$J$34), 0))))), 0)</f>
        <v>0</v>
      </c>
      <c r="AD411" s="14">
        <f>IF($T411=Models!$E$39,IF($U411&lt;1,LOOKUP($A$3,Models!$D$7:$D$9,Models!$F$40:$F$42),IF(AND($U411&gt;=1,$U411&lt;=4),LOOKUP($A$3,Models!$D$7:$D$9,Models!$G$40:$G$42),IF(AND($U411&gt;=5,$U411&lt;=7),LOOKUP($A$3,Models!$D$7:$D$9,Models!$H$40:$H$42), IF($U411 &gt; 7,LOOKUP($A$3,Models!$D$7:$D$9,Models!$I$40:$I$42), 0)))), 0)</f>
        <v>0</v>
      </c>
      <c r="AE411" s="14">
        <f>IF($T411=Models!$E$44,IF($U411&lt;1,LOOKUP($A$3,Models!$D$7:$D$9,Models!$F$45:$F$47),IF(AND($U411&gt;=1,$U411&lt;=4),LOOKUP($A$3,Models!$D$7:$D$9,Models!$G$45:$G$47),IF(AND($U411&gt;=5,$U411&lt;=7),LOOKUP($A$3,Models!$D$7:$D$9,Models!$H$45:$H$47), IF($U411 &gt; 7,LOOKUP($A$3,Models!$D$7:$D$9,Models!$I$45:$I$47), 0)))), 0)</f>
        <v>0</v>
      </c>
      <c r="AF411" s="14">
        <f>IF($T411=Models!$E$49,IF($U411&lt;1,LOOKUP($A$3,Models!$D$7:$D$9,Models!$F$50:$F$52),IF(AND($U411&gt;=1,$U411&lt;=4),LOOKUP($A$3,Models!$D$7:$D$9,Models!$G$50:$G$52),IF(AND($U411&gt;=5,$U411&lt;=7),LOOKUP($A$3,Models!$D$7:$D$9,Models!$H$50:$H$52), IF($U411 &gt; 7,LOOKUP($A$3,Models!$D$7:$D$9,Models!$I$50:$I$52), 0)))), 0)</f>
        <v>0</v>
      </c>
      <c r="AG411" s="14">
        <f>IF($T411=Models!$E$54,IF($U411&lt;1,LOOKUP($A$3,Models!$D$7:$D$9,Models!$F$55:$F$57),IF(AND($U411&gt;=1,$U411&lt;=4),LOOKUP($A$3,Models!$D$7:$D$9,Models!$G$55:$G$57),IF(AND($U411&gt;=5,$U411&lt;=7),LOOKUP($A$3,Models!$D$7:$D$9,Models!$H$55:$H$57), IF($U411 &gt; 7,LOOKUP($A$3,Models!$D$7:$D$9,Models!$I$55:$I$57), 0)))), 0)</f>
        <v>0</v>
      </c>
      <c r="AH411" s="14">
        <f>IF($T411=Models!$E$59,IF($U411&lt;1,LOOKUP($A$3,Models!$D$7:$D$9,Models!$F$60:$F$62),IF(AND($U411&gt;=1,$U411&lt;=4),LOOKUP($A$3,Models!$D$7:$D$9,Models!$G$60:$G$62),IF(AND($U411&gt;=5,$U411&lt;=7),LOOKUP($A$3,Models!$D$7:$D$9,Models!$H$60:$H$62), IF($U411 &gt; 7,LOOKUP($A$3,Models!$D$7:$D$9,Models!$I$60:$I$62), 0)))), 0)</f>
        <v>0</v>
      </c>
    </row>
    <row r="412" spans="16:34">
      <c r="P412" s="6" t="e">
        <f ca="1">IF(LOOKUP(Beds!A445, Models!$A$4:$A$105, Models!$B$4:$B$105) = "QUEBEC 2", " ", IF(LOOKUP(Beds!A445, Models!$A$4:$A$105, Models!$B$4:$B$105) = "QUEBEC", " ", IF(Beds!B445 = 0, 0, YEAR(NOW())-IF(VALUE(LEFT(Beds!B445,2))&gt;80,CONCATENATE(19,LEFT(Beds!B445,2)),CONCATENATE(20,LEFT(Beds!B445,2))))))</f>
        <v>#N/A</v>
      </c>
      <c r="S412" s="7" t="str">
        <f>LEFT(Beds!A443,4)</f>
        <v/>
      </c>
      <c r="T412" t="str">
        <f>IF(S412 = "", " ", LOOKUP(S412,Models!$A$4:$A$99,Models!$B$4:$B$99))</f>
        <v xml:space="preserve"> </v>
      </c>
      <c r="U412" t="str">
        <f>Beds!C443</f>
        <v/>
      </c>
      <c r="W412">
        <f t="shared" si="6"/>
        <v>0</v>
      </c>
      <c r="X412" s="14">
        <f>IF($T412=Models!$E$6,IF($U412&lt;1,LOOKUP($A$3,Models!$D$7:$D$9,Models!$F$7:$F$9),IF(AND($U412&gt;=1,$U412&lt;=3),LOOKUP($A$3,Models!$D$7:$D$9,Models!$G$7:$G$9),IF(AND($U412&gt;=4,$U412&lt;=6),LOOKUP($A$3,Models!$D$7:$D$9,Models!$H$7:$H$9), IF(AND($U412&gt;=7,$U412&lt;=10),LOOKUP($A$3,Models!$D$7:$D$9,Models!$I$7:$I$9), IF($U412 &gt; 10,LOOKUP($A$3,Models!$D$7:$D$9,Models!$J$7:$J$9), 0))))), 0)</f>
        <v>0</v>
      </c>
      <c r="Y412" s="14">
        <f>IF($T412=Models!$E$11,IF($U412&lt;1,LOOKUP($A$3,Models!$D$7:$D$9,Models!$F$12:$F$14),IF(AND($U412&gt;=1,$U412&lt;=3),LOOKUP($A$3,Models!$D$7:$D$9,Models!$G$12:$G$14),IF(AND($U412&gt;=4,$U412&lt;=6),LOOKUP($A$3,Models!$D$7:$D$9,Models!$H$12:$H$14), IF(AND($U412&gt;=7,$U412&lt;=10),LOOKUP($A$3,Models!$D$7:$D$9,Models!$I$12:$I$14), IF($U412 &gt; 10,LOOKUP($A$3,Models!$D$7:$D$9,Models!$J$12:$J$14), 0))))), 0)</f>
        <v>0</v>
      </c>
      <c r="Z412" s="14">
        <f>IF($T412=Models!$E$16,IF($U412&lt;1,LOOKUP($A$3,Models!$D$7:$D$9,Models!$F$17:$F$19),IF(AND($U412&gt;=1,$U412&lt;=3),LOOKUP($A$3,Models!$D$7:$D$9,Models!$G$17:$G$19),IF(AND($U412&gt;=4,$U412&lt;=6),LOOKUP($A$3,Models!$D$7:$D$9,Models!$H$17:$H$19), IF(AND($U412&gt;=7,$U412&lt;=10),LOOKUP($A$3,Models!$D$7:$D$9,Models!$I$17:$I$19), IF($U412 &gt; 10,LOOKUP($A$3,Models!$D$7:$D$9,Models!$J$17:$J$19), 0))))), 0)</f>
        <v>0</v>
      </c>
      <c r="AA412" s="14">
        <f>IF($T412=Models!$E$21,IF($U412&lt;1,LOOKUP($A$3,Models!$D$7:$D$9,Models!$F$22:$F$24),IF(AND($U412&gt;=1,$U412&lt;=3),LOOKUP($A$3,Models!$D$7:$D$9,Models!$G$22:$G$24),IF(AND($U412&gt;=4,$U412&lt;=6),LOOKUP($A$3,Models!$D$7:$D$9,Models!$H$22:$H$24), IF(AND($U412&gt;=7,$U412&lt;=10),LOOKUP($A$3,Models!$D$7:$D$9,Models!$I$22:$I$24), IF($U412 &gt; 10,LOOKUP($A$3,Models!$D$7:$D$9,Models!$J$22:$J$24), 0))))), 0)</f>
        <v>0</v>
      </c>
      <c r="AB412" s="14">
        <f>IF($T412=Models!$E$26,IF($U412&lt;1,LOOKUP($A$3,Models!$D$7:$D$9,Models!$F$27:$F$29),IF(AND($U412&gt;=1,$U412&lt;=3),LOOKUP($A$3,Models!$D$7:$D$9,Models!$G$27:$G$29),IF(AND($U412&gt;=4,$U412&lt;=6),LOOKUP($A$3,Models!$D$7:$D$9,Models!$H$27:$H$29), IF(AND($U412&gt;=7,$U412&lt;=10),LOOKUP($A$3,Models!$D$7:$D$9,Models!$I$27:$I$29), IF($U412 &gt; 10,LOOKUP($A$3,Models!$D$7:$D$9,Models!$J$27:$J$29), 0))))), 0)</f>
        <v>0</v>
      </c>
      <c r="AC412" s="14">
        <f>IF($T412=Models!$E$31,IF($U412&lt;1,LOOKUP($A$3,Models!$D$7:$D$9,Models!$F$32:$F$34),IF(AND($U412&gt;=1,$U412&lt;=3),LOOKUP($A$3,Models!$D$7:$D$9,Models!$G$32:$G$34),IF(AND($U412&gt;=4,$U412&lt;=6),LOOKUP($A$3,Models!$D$7:$D$9,Models!$H$32:$H$34), IF(AND($U412&gt;=7,$U412&lt;=10),LOOKUP($A$3,Models!$D$7:$D$9,Models!$I$32:$I$34), IF($U412 &gt; 10,LOOKUP($A$3,Models!$D$7:$D$9,Models!$J$32:$J$34), 0))))), 0)</f>
        <v>0</v>
      </c>
      <c r="AD412" s="14">
        <f>IF($T412=Models!$E$39,IF($U412&lt;1,LOOKUP($A$3,Models!$D$7:$D$9,Models!$F$40:$F$42),IF(AND($U412&gt;=1,$U412&lt;=4),LOOKUP($A$3,Models!$D$7:$D$9,Models!$G$40:$G$42),IF(AND($U412&gt;=5,$U412&lt;=7),LOOKUP($A$3,Models!$D$7:$D$9,Models!$H$40:$H$42), IF($U412 &gt; 7,LOOKUP($A$3,Models!$D$7:$D$9,Models!$I$40:$I$42), 0)))), 0)</f>
        <v>0</v>
      </c>
      <c r="AE412" s="14">
        <f>IF($T412=Models!$E$44,IF($U412&lt;1,LOOKUP($A$3,Models!$D$7:$D$9,Models!$F$45:$F$47),IF(AND($U412&gt;=1,$U412&lt;=4),LOOKUP($A$3,Models!$D$7:$D$9,Models!$G$45:$G$47),IF(AND($U412&gt;=5,$U412&lt;=7),LOOKUP($A$3,Models!$D$7:$D$9,Models!$H$45:$H$47), IF($U412 &gt; 7,LOOKUP($A$3,Models!$D$7:$D$9,Models!$I$45:$I$47), 0)))), 0)</f>
        <v>0</v>
      </c>
      <c r="AF412" s="14">
        <f>IF($T412=Models!$E$49,IF($U412&lt;1,LOOKUP($A$3,Models!$D$7:$D$9,Models!$F$50:$F$52),IF(AND($U412&gt;=1,$U412&lt;=4),LOOKUP($A$3,Models!$D$7:$D$9,Models!$G$50:$G$52),IF(AND($U412&gt;=5,$U412&lt;=7),LOOKUP($A$3,Models!$D$7:$D$9,Models!$H$50:$H$52), IF($U412 &gt; 7,LOOKUP($A$3,Models!$D$7:$D$9,Models!$I$50:$I$52), 0)))), 0)</f>
        <v>0</v>
      </c>
      <c r="AG412" s="14">
        <f>IF($T412=Models!$E$54,IF($U412&lt;1,LOOKUP($A$3,Models!$D$7:$D$9,Models!$F$55:$F$57),IF(AND($U412&gt;=1,$U412&lt;=4),LOOKUP($A$3,Models!$D$7:$D$9,Models!$G$55:$G$57),IF(AND($U412&gt;=5,$U412&lt;=7),LOOKUP($A$3,Models!$D$7:$D$9,Models!$H$55:$H$57), IF($U412 &gt; 7,LOOKUP($A$3,Models!$D$7:$D$9,Models!$I$55:$I$57), 0)))), 0)</f>
        <v>0</v>
      </c>
      <c r="AH412" s="14">
        <f>IF($T412=Models!$E$59,IF($U412&lt;1,LOOKUP($A$3,Models!$D$7:$D$9,Models!$F$60:$F$62),IF(AND($U412&gt;=1,$U412&lt;=4),LOOKUP($A$3,Models!$D$7:$D$9,Models!$G$60:$G$62),IF(AND($U412&gt;=5,$U412&lt;=7),LOOKUP($A$3,Models!$D$7:$D$9,Models!$H$60:$H$62), IF($U412 &gt; 7,LOOKUP($A$3,Models!$D$7:$D$9,Models!$I$60:$I$62), 0)))), 0)</f>
        <v>0</v>
      </c>
    </row>
    <row r="413" spans="16:34">
      <c r="P413" s="6" t="e">
        <f ca="1">IF(LOOKUP(Beds!A446, Models!$A$4:$A$105, Models!$B$4:$B$105) = "QUEBEC 2", " ", IF(LOOKUP(Beds!A446, Models!$A$4:$A$105, Models!$B$4:$B$105) = "QUEBEC", " ", IF(Beds!B446 = 0, 0, YEAR(NOW())-IF(VALUE(LEFT(Beds!B446,2))&gt;80,CONCATENATE(19,LEFT(Beds!B446,2)),CONCATENATE(20,LEFT(Beds!B446,2))))))</f>
        <v>#N/A</v>
      </c>
      <c r="S413" s="7" t="str">
        <f>LEFT(Beds!A444,4)</f>
        <v/>
      </c>
      <c r="T413" t="str">
        <f>IF(S413 = "", " ", LOOKUP(S413,Models!$A$4:$A$99,Models!$B$4:$B$99))</f>
        <v xml:space="preserve"> </v>
      </c>
      <c r="U413" t="str">
        <f>Beds!C444</f>
        <v/>
      </c>
      <c r="W413">
        <f t="shared" si="6"/>
        <v>0</v>
      </c>
      <c r="X413" s="14">
        <f>IF($T413=Models!$E$6,IF($U413&lt;1,LOOKUP($A$3,Models!$D$7:$D$9,Models!$F$7:$F$9),IF(AND($U413&gt;=1,$U413&lt;=3),LOOKUP($A$3,Models!$D$7:$D$9,Models!$G$7:$G$9),IF(AND($U413&gt;=4,$U413&lt;=6),LOOKUP($A$3,Models!$D$7:$D$9,Models!$H$7:$H$9), IF(AND($U413&gt;=7,$U413&lt;=10),LOOKUP($A$3,Models!$D$7:$D$9,Models!$I$7:$I$9), IF($U413 &gt; 10,LOOKUP($A$3,Models!$D$7:$D$9,Models!$J$7:$J$9), 0))))), 0)</f>
        <v>0</v>
      </c>
      <c r="Y413" s="14">
        <f>IF($T413=Models!$E$11,IF($U413&lt;1,LOOKUP($A$3,Models!$D$7:$D$9,Models!$F$12:$F$14),IF(AND($U413&gt;=1,$U413&lt;=3),LOOKUP($A$3,Models!$D$7:$D$9,Models!$G$12:$G$14),IF(AND($U413&gt;=4,$U413&lt;=6),LOOKUP($A$3,Models!$D$7:$D$9,Models!$H$12:$H$14), IF(AND($U413&gt;=7,$U413&lt;=10),LOOKUP($A$3,Models!$D$7:$D$9,Models!$I$12:$I$14), IF($U413 &gt; 10,LOOKUP($A$3,Models!$D$7:$D$9,Models!$J$12:$J$14), 0))))), 0)</f>
        <v>0</v>
      </c>
      <c r="Z413" s="14">
        <f>IF($T413=Models!$E$16,IF($U413&lt;1,LOOKUP($A$3,Models!$D$7:$D$9,Models!$F$17:$F$19),IF(AND($U413&gt;=1,$U413&lt;=3),LOOKUP($A$3,Models!$D$7:$D$9,Models!$G$17:$G$19),IF(AND($U413&gt;=4,$U413&lt;=6),LOOKUP($A$3,Models!$D$7:$D$9,Models!$H$17:$H$19), IF(AND($U413&gt;=7,$U413&lt;=10),LOOKUP($A$3,Models!$D$7:$D$9,Models!$I$17:$I$19), IF($U413 &gt; 10,LOOKUP($A$3,Models!$D$7:$D$9,Models!$J$17:$J$19), 0))))), 0)</f>
        <v>0</v>
      </c>
      <c r="AA413" s="14">
        <f>IF($T413=Models!$E$21,IF($U413&lt;1,LOOKUP($A$3,Models!$D$7:$D$9,Models!$F$22:$F$24),IF(AND($U413&gt;=1,$U413&lt;=3),LOOKUP($A$3,Models!$D$7:$D$9,Models!$G$22:$G$24),IF(AND($U413&gt;=4,$U413&lt;=6),LOOKUP($A$3,Models!$D$7:$D$9,Models!$H$22:$H$24), IF(AND($U413&gt;=7,$U413&lt;=10),LOOKUP($A$3,Models!$D$7:$D$9,Models!$I$22:$I$24), IF($U413 &gt; 10,LOOKUP($A$3,Models!$D$7:$D$9,Models!$J$22:$J$24), 0))))), 0)</f>
        <v>0</v>
      </c>
      <c r="AB413" s="14">
        <f>IF($T413=Models!$E$26,IF($U413&lt;1,LOOKUP($A$3,Models!$D$7:$D$9,Models!$F$27:$F$29),IF(AND($U413&gt;=1,$U413&lt;=3),LOOKUP($A$3,Models!$D$7:$D$9,Models!$G$27:$G$29),IF(AND($U413&gt;=4,$U413&lt;=6),LOOKUP($A$3,Models!$D$7:$D$9,Models!$H$27:$H$29), IF(AND($U413&gt;=7,$U413&lt;=10),LOOKUP($A$3,Models!$D$7:$D$9,Models!$I$27:$I$29), IF($U413 &gt; 10,LOOKUP($A$3,Models!$D$7:$D$9,Models!$J$27:$J$29), 0))))), 0)</f>
        <v>0</v>
      </c>
      <c r="AC413" s="14">
        <f>IF($T413=Models!$E$31,IF($U413&lt;1,LOOKUP($A$3,Models!$D$7:$D$9,Models!$F$32:$F$34),IF(AND($U413&gt;=1,$U413&lt;=3),LOOKUP($A$3,Models!$D$7:$D$9,Models!$G$32:$G$34),IF(AND($U413&gt;=4,$U413&lt;=6),LOOKUP($A$3,Models!$D$7:$D$9,Models!$H$32:$H$34), IF(AND($U413&gt;=7,$U413&lt;=10),LOOKUP($A$3,Models!$D$7:$D$9,Models!$I$32:$I$34), IF($U413 &gt; 10,LOOKUP($A$3,Models!$D$7:$D$9,Models!$J$32:$J$34), 0))))), 0)</f>
        <v>0</v>
      </c>
      <c r="AD413" s="14">
        <f>IF($T413=Models!$E$39,IF($U413&lt;1,LOOKUP($A$3,Models!$D$7:$D$9,Models!$F$40:$F$42),IF(AND($U413&gt;=1,$U413&lt;=4),LOOKUP($A$3,Models!$D$7:$D$9,Models!$G$40:$G$42),IF(AND($U413&gt;=5,$U413&lt;=7),LOOKUP($A$3,Models!$D$7:$D$9,Models!$H$40:$H$42), IF($U413 &gt; 7,LOOKUP($A$3,Models!$D$7:$D$9,Models!$I$40:$I$42), 0)))), 0)</f>
        <v>0</v>
      </c>
      <c r="AE413" s="14">
        <f>IF($T413=Models!$E$44,IF($U413&lt;1,LOOKUP($A$3,Models!$D$7:$D$9,Models!$F$45:$F$47),IF(AND($U413&gt;=1,$U413&lt;=4),LOOKUP($A$3,Models!$D$7:$D$9,Models!$G$45:$G$47),IF(AND($U413&gt;=5,$U413&lt;=7),LOOKUP($A$3,Models!$D$7:$D$9,Models!$H$45:$H$47), IF($U413 &gt; 7,LOOKUP($A$3,Models!$D$7:$D$9,Models!$I$45:$I$47), 0)))), 0)</f>
        <v>0</v>
      </c>
      <c r="AF413" s="14">
        <f>IF($T413=Models!$E$49,IF($U413&lt;1,LOOKUP($A$3,Models!$D$7:$D$9,Models!$F$50:$F$52),IF(AND($U413&gt;=1,$U413&lt;=4),LOOKUP($A$3,Models!$D$7:$D$9,Models!$G$50:$G$52),IF(AND($U413&gt;=5,$U413&lt;=7),LOOKUP($A$3,Models!$D$7:$D$9,Models!$H$50:$H$52), IF($U413 &gt; 7,LOOKUP($A$3,Models!$D$7:$D$9,Models!$I$50:$I$52), 0)))), 0)</f>
        <v>0</v>
      </c>
      <c r="AG413" s="14">
        <f>IF($T413=Models!$E$54,IF($U413&lt;1,LOOKUP($A$3,Models!$D$7:$D$9,Models!$F$55:$F$57),IF(AND($U413&gt;=1,$U413&lt;=4),LOOKUP($A$3,Models!$D$7:$D$9,Models!$G$55:$G$57),IF(AND($U413&gt;=5,$U413&lt;=7),LOOKUP($A$3,Models!$D$7:$D$9,Models!$H$55:$H$57), IF($U413 &gt; 7,LOOKUP($A$3,Models!$D$7:$D$9,Models!$I$55:$I$57), 0)))), 0)</f>
        <v>0</v>
      </c>
      <c r="AH413" s="14">
        <f>IF($T413=Models!$E$59,IF($U413&lt;1,LOOKUP($A$3,Models!$D$7:$D$9,Models!$F$60:$F$62),IF(AND($U413&gt;=1,$U413&lt;=4),LOOKUP($A$3,Models!$D$7:$D$9,Models!$G$60:$G$62),IF(AND($U413&gt;=5,$U413&lt;=7),LOOKUP($A$3,Models!$D$7:$D$9,Models!$H$60:$H$62), IF($U413 &gt; 7,LOOKUP($A$3,Models!$D$7:$D$9,Models!$I$60:$I$62), 0)))), 0)</f>
        <v>0</v>
      </c>
    </row>
    <row r="414" spans="16:34">
      <c r="P414" s="6" t="e">
        <f ca="1">IF(LOOKUP(Beds!A447, Models!$A$4:$A$105, Models!$B$4:$B$105) = "QUEBEC 2", " ", IF(LOOKUP(Beds!A447, Models!$A$4:$A$105, Models!$B$4:$B$105) = "QUEBEC", " ", IF(Beds!B447 = 0, 0, YEAR(NOW())-IF(VALUE(LEFT(Beds!B447,2))&gt;80,CONCATENATE(19,LEFT(Beds!B447,2)),CONCATENATE(20,LEFT(Beds!B447,2))))))</f>
        <v>#N/A</v>
      </c>
      <c r="S414" s="7" t="str">
        <f>LEFT(Beds!A445,4)</f>
        <v/>
      </c>
      <c r="T414" t="str">
        <f>IF(S414 = "", " ", LOOKUP(S414,Models!$A$4:$A$99,Models!$B$4:$B$99))</f>
        <v xml:space="preserve"> </v>
      </c>
      <c r="U414" t="str">
        <f>Beds!C445</f>
        <v/>
      </c>
      <c r="W414">
        <f t="shared" si="6"/>
        <v>0</v>
      </c>
      <c r="X414" s="14">
        <f>IF($T414=Models!$E$6,IF($U414&lt;1,LOOKUP($A$3,Models!$D$7:$D$9,Models!$F$7:$F$9),IF(AND($U414&gt;=1,$U414&lt;=3),LOOKUP($A$3,Models!$D$7:$D$9,Models!$G$7:$G$9),IF(AND($U414&gt;=4,$U414&lt;=6),LOOKUP($A$3,Models!$D$7:$D$9,Models!$H$7:$H$9), IF(AND($U414&gt;=7,$U414&lt;=10),LOOKUP($A$3,Models!$D$7:$D$9,Models!$I$7:$I$9), IF($U414 &gt; 10,LOOKUP($A$3,Models!$D$7:$D$9,Models!$J$7:$J$9), 0))))), 0)</f>
        <v>0</v>
      </c>
      <c r="Y414" s="14">
        <f>IF($T414=Models!$E$11,IF($U414&lt;1,LOOKUP($A$3,Models!$D$7:$D$9,Models!$F$12:$F$14),IF(AND($U414&gt;=1,$U414&lt;=3),LOOKUP($A$3,Models!$D$7:$D$9,Models!$G$12:$G$14),IF(AND($U414&gt;=4,$U414&lt;=6),LOOKUP($A$3,Models!$D$7:$D$9,Models!$H$12:$H$14), IF(AND($U414&gt;=7,$U414&lt;=10),LOOKUP($A$3,Models!$D$7:$D$9,Models!$I$12:$I$14), IF($U414 &gt; 10,LOOKUP($A$3,Models!$D$7:$D$9,Models!$J$12:$J$14), 0))))), 0)</f>
        <v>0</v>
      </c>
      <c r="Z414" s="14">
        <f>IF($T414=Models!$E$16,IF($U414&lt;1,LOOKUP($A$3,Models!$D$7:$D$9,Models!$F$17:$F$19),IF(AND($U414&gt;=1,$U414&lt;=3),LOOKUP($A$3,Models!$D$7:$D$9,Models!$G$17:$G$19),IF(AND($U414&gt;=4,$U414&lt;=6),LOOKUP($A$3,Models!$D$7:$D$9,Models!$H$17:$H$19), IF(AND($U414&gt;=7,$U414&lt;=10),LOOKUP($A$3,Models!$D$7:$D$9,Models!$I$17:$I$19), IF($U414 &gt; 10,LOOKUP($A$3,Models!$D$7:$D$9,Models!$J$17:$J$19), 0))))), 0)</f>
        <v>0</v>
      </c>
      <c r="AA414" s="14">
        <f>IF($T414=Models!$E$21,IF($U414&lt;1,LOOKUP($A$3,Models!$D$7:$D$9,Models!$F$22:$F$24),IF(AND($U414&gt;=1,$U414&lt;=3),LOOKUP($A$3,Models!$D$7:$D$9,Models!$G$22:$G$24),IF(AND($U414&gt;=4,$U414&lt;=6),LOOKUP($A$3,Models!$D$7:$D$9,Models!$H$22:$H$24), IF(AND($U414&gt;=7,$U414&lt;=10),LOOKUP($A$3,Models!$D$7:$D$9,Models!$I$22:$I$24), IF($U414 &gt; 10,LOOKUP($A$3,Models!$D$7:$D$9,Models!$J$22:$J$24), 0))))), 0)</f>
        <v>0</v>
      </c>
      <c r="AB414" s="14">
        <f>IF($T414=Models!$E$26,IF($U414&lt;1,LOOKUP($A$3,Models!$D$7:$D$9,Models!$F$27:$F$29),IF(AND($U414&gt;=1,$U414&lt;=3),LOOKUP($A$3,Models!$D$7:$D$9,Models!$G$27:$G$29),IF(AND($U414&gt;=4,$U414&lt;=6),LOOKUP($A$3,Models!$D$7:$D$9,Models!$H$27:$H$29), IF(AND($U414&gt;=7,$U414&lt;=10),LOOKUP($A$3,Models!$D$7:$D$9,Models!$I$27:$I$29), IF($U414 &gt; 10,LOOKUP($A$3,Models!$D$7:$D$9,Models!$J$27:$J$29), 0))))), 0)</f>
        <v>0</v>
      </c>
      <c r="AC414" s="14">
        <f>IF($T414=Models!$E$31,IF($U414&lt;1,LOOKUP($A$3,Models!$D$7:$D$9,Models!$F$32:$F$34),IF(AND($U414&gt;=1,$U414&lt;=3),LOOKUP($A$3,Models!$D$7:$D$9,Models!$G$32:$G$34),IF(AND($U414&gt;=4,$U414&lt;=6),LOOKUP($A$3,Models!$D$7:$D$9,Models!$H$32:$H$34), IF(AND($U414&gt;=7,$U414&lt;=10),LOOKUP($A$3,Models!$D$7:$D$9,Models!$I$32:$I$34), IF($U414 &gt; 10,LOOKUP($A$3,Models!$D$7:$D$9,Models!$J$32:$J$34), 0))))), 0)</f>
        <v>0</v>
      </c>
      <c r="AD414" s="14">
        <f>IF($T414=Models!$E$39,IF($U414&lt;1,LOOKUP($A$3,Models!$D$7:$D$9,Models!$F$40:$F$42),IF(AND($U414&gt;=1,$U414&lt;=4),LOOKUP($A$3,Models!$D$7:$D$9,Models!$G$40:$G$42),IF(AND($U414&gt;=5,$U414&lt;=7),LOOKUP($A$3,Models!$D$7:$D$9,Models!$H$40:$H$42), IF($U414 &gt; 7,LOOKUP($A$3,Models!$D$7:$D$9,Models!$I$40:$I$42), 0)))), 0)</f>
        <v>0</v>
      </c>
      <c r="AE414" s="14">
        <f>IF($T414=Models!$E$44,IF($U414&lt;1,LOOKUP($A$3,Models!$D$7:$D$9,Models!$F$45:$F$47),IF(AND($U414&gt;=1,$U414&lt;=4),LOOKUP($A$3,Models!$D$7:$D$9,Models!$G$45:$G$47),IF(AND($U414&gt;=5,$U414&lt;=7),LOOKUP($A$3,Models!$D$7:$D$9,Models!$H$45:$H$47), IF($U414 &gt; 7,LOOKUP($A$3,Models!$D$7:$D$9,Models!$I$45:$I$47), 0)))), 0)</f>
        <v>0</v>
      </c>
      <c r="AF414" s="14">
        <f>IF($T414=Models!$E$49,IF($U414&lt;1,LOOKUP($A$3,Models!$D$7:$D$9,Models!$F$50:$F$52),IF(AND($U414&gt;=1,$U414&lt;=4),LOOKUP($A$3,Models!$D$7:$D$9,Models!$G$50:$G$52),IF(AND($U414&gt;=5,$U414&lt;=7),LOOKUP($A$3,Models!$D$7:$D$9,Models!$H$50:$H$52), IF($U414 &gt; 7,LOOKUP($A$3,Models!$D$7:$D$9,Models!$I$50:$I$52), 0)))), 0)</f>
        <v>0</v>
      </c>
      <c r="AG414" s="14">
        <f>IF($T414=Models!$E$54,IF($U414&lt;1,LOOKUP($A$3,Models!$D$7:$D$9,Models!$F$55:$F$57),IF(AND($U414&gt;=1,$U414&lt;=4),LOOKUP($A$3,Models!$D$7:$D$9,Models!$G$55:$G$57),IF(AND($U414&gt;=5,$U414&lt;=7),LOOKUP($A$3,Models!$D$7:$D$9,Models!$H$55:$H$57), IF($U414 &gt; 7,LOOKUP($A$3,Models!$D$7:$D$9,Models!$I$55:$I$57), 0)))), 0)</f>
        <v>0</v>
      </c>
      <c r="AH414" s="14">
        <f>IF($T414=Models!$E$59,IF($U414&lt;1,LOOKUP($A$3,Models!$D$7:$D$9,Models!$F$60:$F$62),IF(AND($U414&gt;=1,$U414&lt;=4),LOOKUP($A$3,Models!$D$7:$D$9,Models!$G$60:$G$62),IF(AND($U414&gt;=5,$U414&lt;=7),LOOKUP($A$3,Models!$D$7:$D$9,Models!$H$60:$H$62), IF($U414 &gt; 7,LOOKUP($A$3,Models!$D$7:$D$9,Models!$I$60:$I$62), 0)))), 0)</f>
        <v>0</v>
      </c>
    </row>
    <row r="415" spans="16:34">
      <c r="P415" s="6" t="e">
        <f ca="1">IF(LOOKUP(Beds!A448, Models!$A$4:$A$105, Models!$B$4:$B$105) = "QUEBEC 2", " ", IF(LOOKUP(Beds!A448, Models!$A$4:$A$105, Models!$B$4:$B$105) = "QUEBEC", " ", IF(Beds!B448 = 0, 0, YEAR(NOW())-IF(VALUE(LEFT(Beds!B448,2))&gt;80,CONCATENATE(19,LEFT(Beds!B448,2)),CONCATENATE(20,LEFT(Beds!B448,2))))))</f>
        <v>#N/A</v>
      </c>
      <c r="S415" s="7" t="str">
        <f>LEFT(Beds!A446,4)</f>
        <v/>
      </c>
      <c r="T415" t="str">
        <f>IF(S415 = "", " ", LOOKUP(S415,Models!$A$4:$A$99,Models!$B$4:$B$99))</f>
        <v xml:space="preserve"> </v>
      </c>
      <c r="U415" t="str">
        <f>Beds!C446</f>
        <v/>
      </c>
      <c r="W415">
        <f t="shared" si="6"/>
        <v>0</v>
      </c>
      <c r="X415" s="14">
        <f>IF($T415=Models!$E$6,IF($U415&lt;1,LOOKUP($A$3,Models!$D$7:$D$9,Models!$F$7:$F$9),IF(AND($U415&gt;=1,$U415&lt;=3),LOOKUP($A$3,Models!$D$7:$D$9,Models!$G$7:$G$9),IF(AND($U415&gt;=4,$U415&lt;=6),LOOKUP($A$3,Models!$D$7:$D$9,Models!$H$7:$H$9), IF(AND($U415&gt;=7,$U415&lt;=10),LOOKUP($A$3,Models!$D$7:$D$9,Models!$I$7:$I$9), IF($U415 &gt; 10,LOOKUP($A$3,Models!$D$7:$D$9,Models!$J$7:$J$9), 0))))), 0)</f>
        <v>0</v>
      </c>
      <c r="Y415" s="14">
        <f>IF($T415=Models!$E$11,IF($U415&lt;1,LOOKUP($A$3,Models!$D$7:$D$9,Models!$F$12:$F$14),IF(AND($U415&gt;=1,$U415&lt;=3),LOOKUP($A$3,Models!$D$7:$D$9,Models!$G$12:$G$14),IF(AND($U415&gt;=4,$U415&lt;=6),LOOKUP($A$3,Models!$D$7:$D$9,Models!$H$12:$H$14), IF(AND($U415&gt;=7,$U415&lt;=10),LOOKUP($A$3,Models!$D$7:$D$9,Models!$I$12:$I$14), IF($U415 &gt; 10,LOOKUP($A$3,Models!$D$7:$D$9,Models!$J$12:$J$14), 0))))), 0)</f>
        <v>0</v>
      </c>
      <c r="Z415" s="14">
        <f>IF($T415=Models!$E$16,IF($U415&lt;1,LOOKUP($A$3,Models!$D$7:$D$9,Models!$F$17:$F$19),IF(AND($U415&gt;=1,$U415&lt;=3),LOOKUP($A$3,Models!$D$7:$D$9,Models!$G$17:$G$19),IF(AND($U415&gt;=4,$U415&lt;=6),LOOKUP($A$3,Models!$D$7:$D$9,Models!$H$17:$H$19), IF(AND($U415&gt;=7,$U415&lt;=10),LOOKUP($A$3,Models!$D$7:$D$9,Models!$I$17:$I$19), IF($U415 &gt; 10,LOOKUP($A$3,Models!$D$7:$D$9,Models!$J$17:$J$19), 0))))), 0)</f>
        <v>0</v>
      </c>
      <c r="AA415" s="14">
        <f>IF($T415=Models!$E$21,IF($U415&lt;1,LOOKUP($A$3,Models!$D$7:$D$9,Models!$F$22:$F$24),IF(AND($U415&gt;=1,$U415&lt;=3),LOOKUP($A$3,Models!$D$7:$D$9,Models!$G$22:$G$24),IF(AND($U415&gt;=4,$U415&lt;=6),LOOKUP($A$3,Models!$D$7:$D$9,Models!$H$22:$H$24), IF(AND($U415&gt;=7,$U415&lt;=10),LOOKUP($A$3,Models!$D$7:$D$9,Models!$I$22:$I$24), IF($U415 &gt; 10,LOOKUP($A$3,Models!$D$7:$D$9,Models!$J$22:$J$24), 0))))), 0)</f>
        <v>0</v>
      </c>
      <c r="AB415" s="14">
        <f>IF($T415=Models!$E$26,IF($U415&lt;1,LOOKUP($A$3,Models!$D$7:$D$9,Models!$F$27:$F$29),IF(AND($U415&gt;=1,$U415&lt;=3),LOOKUP($A$3,Models!$D$7:$D$9,Models!$G$27:$G$29),IF(AND($U415&gt;=4,$U415&lt;=6),LOOKUP($A$3,Models!$D$7:$D$9,Models!$H$27:$H$29), IF(AND($U415&gt;=7,$U415&lt;=10),LOOKUP($A$3,Models!$D$7:$D$9,Models!$I$27:$I$29), IF($U415 &gt; 10,LOOKUP($A$3,Models!$D$7:$D$9,Models!$J$27:$J$29), 0))))), 0)</f>
        <v>0</v>
      </c>
      <c r="AC415" s="14">
        <f>IF($T415=Models!$E$31,IF($U415&lt;1,LOOKUP($A$3,Models!$D$7:$D$9,Models!$F$32:$F$34),IF(AND($U415&gt;=1,$U415&lt;=3),LOOKUP($A$3,Models!$D$7:$D$9,Models!$G$32:$G$34),IF(AND($U415&gt;=4,$U415&lt;=6),LOOKUP($A$3,Models!$D$7:$D$9,Models!$H$32:$H$34), IF(AND($U415&gt;=7,$U415&lt;=10),LOOKUP($A$3,Models!$D$7:$D$9,Models!$I$32:$I$34), IF($U415 &gt; 10,LOOKUP($A$3,Models!$D$7:$D$9,Models!$J$32:$J$34), 0))))), 0)</f>
        <v>0</v>
      </c>
      <c r="AD415" s="14">
        <f>IF($T415=Models!$E$39,IF($U415&lt;1,LOOKUP($A$3,Models!$D$7:$D$9,Models!$F$40:$F$42),IF(AND($U415&gt;=1,$U415&lt;=4),LOOKUP($A$3,Models!$D$7:$D$9,Models!$G$40:$G$42),IF(AND($U415&gt;=5,$U415&lt;=7),LOOKUP($A$3,Models!$D$7:$D$9,Models!$H$40:$H$42), IF($U415 &gt; 7,LOOKUP($A$3,Models!$D$7:$D$9,Models!$I$40:$I$42), 0)))), 0)</f>
        <v>0</v>
      </c>
      <c r="AE415" s="14">
        <f>IF($T415=Models!$E$44,IF($U415&lt;1,LOOKUP($A$3,Models!$D$7:$D$9,Models!$F$45:$F$47),IF(AND($U415&gt;=1,$U415&lt;=4),LOOKUP($A$3,Models!$D$7:$D$9,Models!$G$45:$G$47),IF(AND($U415&gt;=5,$U415&lt;=7),LOOKUP($A$3,Models!$D$7:$D$9,Models!$H$45:$H$47), IF($U415 &gt; 7,LOOKUP($A$3,Models!$D$7:$D$9,Models!$I$45:$I$47), 0)))), 0)</f>
        <v>0</v>
      </c>
      <c r="AF415" s="14">
        <f>IF($T415=Models!$E$49,IF($U415&lt;1,LOOKUP($A$3,Models!$D$7:$D$9,Models!$F$50:$F$52),IF(AND($U415&gt;=1,$U415&lt;=4),LOOKUP($A$3,Models!$D$7:$D$9,Models!$G$50:$G$52),IF(AND($U415&gt;=5,$U415&lt;=7),LOOKUP($A$3,Models!$D$7:$D$9,Models!$H$50:$H$52), IF($U415 &gt; 7,LOOKUP($A$3,Models!$D$7:$D$9,Models!$I$50:$I$52), 0)))), 0)</f>
        <v>0</v>
      </c>
      <c r="AG415" s="14">
        <f>IF($T415=Models!$E$54,IF($U415&lt;1,LOOKUP($A$3,Models!$D$7:$D$9,Models!$F$55:$F$57),IF(AND($U415&gt;=1,$U415&lt;=4),LOOKUP($A$3,Models!$D$7:$D$9,Models!$G$55:$G$57),IF(AND($U415&gt;=5,$U415&lt;=7),LOOKUP($A$3,Models!$D$7:$D$9,Models!$H$55:$H$57), IF($U415 &gt; 7,LOOKUP($A$3,Models!$D$7:$D$9,Models!$I$55:$I$57), 0)))), 0)</f>
        <v>0</v>
      </c>
      <c r="AH415" s="14">
        <f>IF($T415=Models!$E$59,IF($U415&lt;1,LOOKUP($A$3,Models!$D$7:$D$9,Models!$F$60:$F$62),IF(AND($U415&gt;=1,$U415&lt;=4),LOOKUP($A$3,Models!$D$7:$D$9,Models!$G$60:$G$62),IF(AND($U415&gt;=5,$U415&lt;=7),LOOKUP($A$3,Models!$D$7:$D$9,Models!$H$60:$H$62), IF($U415 &gt; 7,LOOKUP($A$3,Models!$D$7:$D$9,Models!$I$60:$I$62), 0)))), 0)</f>
        <v>0</v>
      </c>
    </row>
    <row r="416" spans="16:34">
      <c r="P416" s="6" t="e">
        <f ca="1">IF(LOOKUP(Beds!A449, Models!$A$4:$A$105, Models!$B$4:$B$105) = "QUEBEC 2", " ", IF(LOOKUP(Beds!A449, Models!$A$4:$A$105, Models!$B$4:$B$105) = "QUEBEC", " ", IF(Beds!B449 = 0, 0, YEAR(NOW())-IF(VALUE(LEFT(Beds!B449,2))&gt;80,CONCATENATE(19,LEFT(Beds!B449,2)),CONCATENATE(20,LEFT(Beds!B449,2))))))</f>
        <v>#N/A</v>
      </c>
      <c r="S416" s="7" t="str">
        <f>LEFT(Beds!A447,4)</f>
        <v/>
      </c>
      <c r="T416" t="str">
        <f>IF(S416 = "", " ", LOOKUP(S416,Models!$A$4:$A$99,Models!$B$4:$B$99))</f>
        <v xml:space="preserve"> </v>
      </c>
      <c r="U416" t="str">
        <f>Beds!C447</f>
        <v/>
      </c>
      <c r="W416">
        <f t="shared" si="6"/>
        <v>0</v>
      </c>
      <c r="X416" s="14">
        <f>IF($T416=Models!$E$6,IF($U416&lt;1,LOOKUP($A$3,Models!$D$7:$D$9,Models!$F$7:$F$9),IF(AND($U416&gt;=1,$U416&lt;=3),LOOKUP($A$3,Models!$D$7:$D$9,Models!$G$7:$G$9),IF(AND($U416&gt;=4,$U416&lt;=6),LOOKUP($A$3,Models!$D$7:$D$9,Models!$H$7:$H$9), IF(AND($U416&gt;=7,$U416&lt;=10),LOOKUP($A$3,Models!$D$7:$D$9,Models!$I$7:$I$9), IF($U416 &gt; 10,LOOKUP($A$3,Models!$D$7:$D$9,Models!$J$7:$J$9), 0))))), 0)</f>
        <v>0</v>
      </c>
      <c r="Y416" s="14">
        <f>IF($T416=Models!$E$11,IF($U416&lt;1,LOOKUP($A$3,Models!$D$7:$D$9,Models!$F$12:$F$14),IF(AND($U416&gt;=1,$U416&lt;=3),LOOKUP($A$3,Models!$D$7:$D$9,Models!$G$12:$G$14),IF(AND($U416&gt;=4,$U416&lt;=6),LOOKUP($A$3,Models!$D$7:$D$9,Models!$H$12:$H$14), IF(AND($U416&gt;=7,$U416&lt;=10),LOOKUP($A$3,Models!$D$7:$D$9,Models!$I$12:$I$14), IF($U416 &gt; 10,LOOKUP($A$3,Models!$D$7:$D$9,Models!$J$12:$J$14), 0))))), 0)</f>
        <v>0</v>
      </c>
      <c r="Z416" s="14">
        <f>IF($T416=Models!$E$16,IF($U416&lt;1,LOOKUP($A$3,Models!$D$7:$D$9,Models!$F$17:$F$19),IF(AND($U416&gt;=1,$U416&lt;=3),LOOKUP($A$3,Models!$D$7:$D$9,Models!$G$17:$G$19),IF(AND($U416&gt;=4,$U416&lt;=6),LOOKUP($A$3,Models!$D$7:$D$9,Models!$H$17:$H$19), IF(AND($U416&gt;=7,$U416&lt;=10),LOOKUP($A$3,Models!$D$7:$D$9,Models!$I$17:$I$19), IF($U416 &gt; 10,LOOKUP($A$3,Models!$D$7:$D$9,Models!$J$17:$J$19), 0))))), 0)</f>
        <v>0</v>
      </c>
      <c r="AA416" s="14">
        <f>IF($T416=Models!$E$21,IF($U416&lt;1,LOOKUP($A$3,Models!$D$7:$D$9,Models!$F$22:$F$24),IF(AND($U416&gt;=1,$U416&lt;=3),LOOKUP($A$3,Models!$D$7:$D$9,Models!$G$22:$G$24),IF(AND($U416&gt;=4,$U416&lt;=6),LOOKUP($A$3,Models!$D$7:$D$9,Models!$H$22:$H$24), IF(AND($U416&gt;=7,$U416&lt;=10),LOOKUP($A$3,Models!$D$7:$D$9,Models!$I$22:$I$24), IF($U416 &gt; 10,LOOKUP($A$3,Models!$D$7:$D$9,Models!$J$22:$J$24), 0))))), 0)</f>
        <v>0</v>
      </c>
      <c r="AB416" s="14">
        <f>IF($T416=Models!$E$26,IF($U416&lt;1,LOOKUP($A$3,Models!$D$7:$D$9,Models!$F$27:$F$29),IF(AND($U416&gt;=1,$U416&lt;=3),LOOKUP($A$3,Models!$D$7:$D$9,Models!$G$27:$G$29),IF(AND($U416&gt;=4,$U416&lt;=6),LOOKUP($A$3,Models!$D$7:$D$9,Models!$H$27:$H$29), IF(AND($U416&gt;=7,$U416&lt;=10),LOOKUP($A$3,Models!$D$7:$D$9,Models!$I$27:$I$29), IF($U416 &gt; 10,LOOKUP($A$3,Models!$D$7:$D$9,Models!$J$27:$J$29), 0))))), 0)</f>
        <v>0</v>
      </c>
      <c r="AC416" s="14">
        <f>IF($T416=Models!$E$31,IF($U416&lt;1,LOOKUP($A$3,Models!$D$7:$D$9,Models!$F$32:$F$34),IF(AND($U416&gt;=1,$U416&lt;=3),LOOKUP($A$3,Models!$D$7:$D$9,Models!$G$32:$G$34),IF(AND($U416&gt;=4,$U416&lt;=6),LOOKUP($A$3,Models!$D$7:$D$9,Models!$H$32:$H$34), IF(AND($U416&gt;=7,$U416&lt;=10),LOOKUP($A$3,Models!$D$7:$D$9,Models!$I$32:$I$34), IF($U416 &gt; 10,LOOKUP($A$3,Models!$D$7:$D$9,Models!$J$32:$J$34), 0))))), 0)</f>
        <v>0</v>
      </c>
      <c r="AD416" s="14">
        <f>IF($T416=Models!$E$39,IF($U416&lt;1,LOOKUP($A$3,Models!$D$7:$D$9,Models!$F$40:$F$42),IF(AND($U416&gt;=1,$U416&lt;=4),LOOKUP($A$3,Models!$D$7:$D$9,Models!$G$40:$G$42),IF(AND($U416&gt;=5,$U416&lt;=7),LOOKUP($A$3,Models!$D$7:$D$9,Models!$H$40:$H$42), IF($U416 &gt; 7,LOOKUP($A$3,Models!$D$7:$D$9,Models!$I$40:$I$42), 0)))), 0)</f>
        <v>0</v>
      </c>
      <c r="AE416" s="14">
        <f>IF($T416=Models!$E$44,IF($U416&lt;1,LOOKUP($A$3,Models!$D$7:$D$9,Models!$F$45:$F$47),IF(AND($U416&gt;=1,$U416&lt;=4),LOOKUP($A$3,Models!$D$7:$D$9,Models!$G$45:$G$47),IF(AND($U416&gt;=5,$U416&lt;=7),LOOKUP($A$3,Models!$D$7:$D$9,Models!$H$45:$H$47), IF($U416 &gt; 7,LOOKUP($A$3,Models!$D$7:$D$9,Models!$I$45:$I$47), 0)))), 0)</f>
        <v>0</v>
      </c>
      <c r="AF416" s="14">
        <f>IF($T416=Models!$E$49,IF($U416&lt;1,LOOKUP($A$3,Models!$D$7:$D$9,Models!$F$50:$F$52),IF(AND($U416&gt;=1,$U416&lt;=4),LOOKUP($A$3,Models!$D$7:$D$9,Models!$G$50:$G$52),IF(AND($U416&gt;=5,$U416&lt;=7),LOOKUP($A$3,Models!$D$7:$D$9,Models!$H$50:$H$52), IF($U416 &gt; 7,LOOKUP($A$3,Models!$D$7:$D$9,Models!$I$50:$I$52), 0)))), 0)</f>
        <v>0</v>
      </c>
      <c r="AG416" s="14">
        <f>IF($T416=Models!$E$54,IF($U416&lt;1,LOOKUP($A$3,Models!$D$7:$D$9,Models!$F$55:$F$57),IF(AND($U416&gt;=1,$U416&lt;=4),LOOKUP($A$3,Models!$D$7:$D$9,Models!$G$55:$G$57),IF(AND($U416&gt;=5,$U416&lt;=7),LOOKUP($A$3,Models!$D$7:$D$9,Models!$H$55:$H$57), IF($U416 &gt; 7,LOOKUP($A$3,Models!$D$7:$D$9,Models!$I$55:$I$57), 0)))), 0)</f>
        <v>0</v>
      </c>
      <c r="AH416" s="14">
        <f>IF($T416=Models!$E$59,IF($U416&lt;1,LOOKUP($A$3,Models!$D$7:$D$9,Models!$F$60:$F$62),IF(AND($U416&gt;=1,$U416&lt;=4),LOOKUP($A$3,Models!$D$7:$D$9,Models!$G$60:$G$62),IF(AND($U416&gt;=5,$U416&lt;=7),LOOKUP($A$3,Models!$D$7:$D$9,Models!$H$60:$H$62), IF($U416 &gt; 7,LOOKUP($A$3,Models!$D$7:$D$9,Models!$I$60:$I$62), 0)))), 0)</f>
        <v>0</v>
      </c>
    </row>
    <row r="417" spans="16:34">
      <c r="P417" s="6" t="e">
        <f ca="1">IF(LOOKUP(Beds!A450, Models!$A$4:$A$105, Models!$B$4:$B$105) = "QUEBEC 2", " ", IF(LOOKUP(Beds!A450, Models!$A$4:$A$105, Models!$B$4:$B$105) = "QUEBEC", " ", IF(Beds!B450 = 0, 0, YEAR(NOW())-IF(VALUE(LEFT(Beds!B450,2))&gt;80,CONCATENATE(19,LEFT(Beds!B450,2)),CONCATENATE(20,LEFT(Beds!B450,2))))))</f>
        <v>#N/A</v>
      </c>
      <c r="S417" s="7" t="str">
        <f>LEFT(Beds!A448,4)</f>
        <v/>
      </c>
      <c r="T417" t="str">
        <f>IF(S417 = "", " ", LOOKUP(S417,Models!$A$4:$A$99,Models!$B$4:$B$99))</f>
        <v xml:space="preserve"> </v>
      </c>
      <c r="U417" t="str">
        <f>Beds!C448</f>
        <v/>
      </c>
      <c r="W417">
        <f t="shared" si="6"/>
        <v>0</v>
      </c>
      <c r="X417" s="14">
        <f>IF($T417=Models!$E$6,IF($U417&lt;1,LOOKUP($A$3,Models!$D$7:$D$9,Models!$F$7:$F$9),IF(AND($U417&gt;=1,$U417&lt;=3),LOOKUP($A$3,Models!$D$7:$D$9,Models!$G$7:$G$9),IF(AND($U417&gt;=4,$U417&lt;=6),LOOKUP($A$3,Models!$D$7:$D$9,Models!$H$7:$H$9), IF(AND($U417&gt;=7,$U417&lt;=10),LOOKUP($A$3,Models!$D$7:$D$9,Models!$I$7:$I$9), IF($U417 &gt; 10,LOOKUP($A$3,Models!$D$7:$D$9,Models!$J$7:$J$9), 0))))), 0)</f>
        <v>0</v>
      </c>
      <c r="Y417" s="14">
        <f>IF($T417=Models!$E$11,IF($U417&lt;1,LOOKUP($A$3,Models!$D$7:$D$9,Models!$F$12:$F$14),IF(AND($U417&gt;=1,$U417&lt;=3),LOOKUP($A$3,Models!$D$7:$D$9,Models!$G$12:$G$14),IF(AND($U417&gt;=4,$U417&lt;=6),LOOKUP($A$3,Models!$D$7:$D$9,Models!$H$12:$H$14), IF(AND($U417&gt;=7,$U417&lt;=10),LOOKUP($A$3,Models!$D$7:$D$9,Models!$I$12:$I$14), IF($U417 &gt; 10,LOOKUP($A$3,Models!$D$7:$D$9,Models!$J$12:$J$14), 0))))), 0)</f>
        <v>0</v>
      </c>
      <c r="Z417" s="14">
        <f>IF($T417=Models!$E$16,IF($U417&lt;1,LOOKUP($A$3,Models!$D$7:$D$9,Models!$F$17:$F$19),IF(AND($U417&gt;=1,$U417&lt;=3),LOOKUP($A$3,Models!$D$7:$D$9,Models!$G$17:$G$19),IF(AND($U417&gt;=4,$U417&lt;=6),LOOKUP($A$3,Models!$D$7:$D$9,Models!$H$17:$H$19), IF(AND($U417&gt;=7,$U417&lt;=10),LOOKUP($A$3,Models!$D$7:$D$9,Models!$I$17:$I$19), IF($U417 &gt; 10,LOOKUP($A$3,Models!$D$7:$D$9,Models!$J$17:$J$19), 0))))), 0)</f>
        <v>0</v>
      </c>
      <c r="AA417" s="14">
        <f>IF($T417=Models!$E$21,IF($U417&lt;1,LOOKUP($A$3,Models!$D$7:$D$9,Models!$F$22:$F$24),IF(AND($U417&gt;=1,$U417&lt;=3),LOOKUP($A$3,Models!$D$7:$D$9,Models!$G$22:$G$24),IF(AND($U417&gt;=4,$U417&lt;=6),LOOKUP($A$3,Models!$D$7:$D$9,Models!$H$22:$H$24), IF(AND($U417&gt;=7,$U417&lt;=10),LOOKUP($A$3,Models!$D$7:$D$9,Models!$I$22:$I$24), IF($U417 &gt; 10,LOOKUP($A$3,Models!$D$7:$D$9,Models!$J$22:$J$24), 0))))), 0)</f>
        <v>0</v>
      </c>
      <c r="AB417" s="14">
        <f>IF($T417=Models!$E$26,IF($U417&lt;1,LOOKUP($A$3,Models!$D$7:$D$9,Models!$F$27:$F$29),IF(AND($U417&gt;=1,$U417&lt;=3),LOOKUP($A$3,Models!$D$7:$D$9,Models!$G$27:$G$29),IF(AND($U417&gt;=4,$U417&lt;=6),LOOKUP($A$3,Models!$D$7:$D$9,Models!$H$27:$H$29), IF(AND($U417&gt;=7,$U417&lt;=10),LOOKUP($A$3,Models!$D$7:$D$9,Models!$I$27:$I$29), IF($U417 &gt; 10,LOOKUP($A$3,Models!$D$7:$D$9,Models!$J$27:$J$29), 0))))), 0)</f>
        <v>0</v>
      </c>
      <c r="AC417" s="14">
        <f>IF($T417=Models!$E$31,IF($U417&lt;1,LOOKUP($A$3,Models!$D$7:$D$9,Models!$F$32:$F$34),IF(AND($U417&gt;=1,$U417&lt;=3),LOOKUP($A$3,Models!$D$7:$D$9,Models!$G$32:$G$34),IF(AND($U417&gt;=4,$U417&lt;=6),LOOKUP($A$3,Models!$D$7:$D$9,Models!$H$32:$H$34), IF(AND($U417&gt;=7,$U417&lt;=10),LOOKUP($A$3,Models!$D$7:$D$9,Models!$I$32:$I$34), IF($U417 &gt; 10,LOOKUP($A$3,Models!$D$7:$D$9,Models!$J$32:$J$34), 0))))), 0)</f>
        <v>0</v>
      </c>
      <c r="AD417" s="14">
        <f>IF($T417=Models!$E$39,IF($U417&lt;1,LOOKUP($A$3,Models!$D$7:$D$9,Models!$F$40:$F$42),IF(AND($U417&gt;=1,$U417&lt;=4),LOOKUP($A$3,Models!$D$7:$D$9,Models!$G$40:$G$42),IF(AND($U417&gt;=5,$U417&lt;=7),LOOKUP($A$3,Models!$D$7:$D$9,Models!$H$40:$H$42), IF($U417 &gt; 7,LOOKUP($A$3,Models!$D$7:$D$9,Models!$I$40:$I$42), 0)))), 0)</f>
        <v>0</v>
      </c>
      <c r="AE417" s="14">
        <f>IF($T417=Models!$E$44,IF($U417&lt;1,LOOKUP($A$3,Models!$D$7:$D$9,Models!$F$45:$F$47),IF(AND($U417&gt;=1,$U417&lt;=4),LOOKUP($A$3,Models!$D$7:$D$9,Models!$G$45:$G$47),IF(AND($U417&gt;=5,$U417&lt;=7),LOOKUP($A$3,Models!$D$7:$D$9,Models!$H$45:$H$47), IF($U417 &gt; 7,LOOKUP($A$3,Models!$D$7:$D$9,Models!$I$45:$I$47), 0)))), 0)</f>
        <v>0</v>
      </c>
      <c r="AF417" s="14">
        <f>IF($T417=Models!$E$49,IF($U417&lt;1,LOOKUP($A$3,Models!$D$7:$D$9,Models!$F$50:$F$52),IF(AND($U417&gt;=1,$U417&lt;=4),LOOKUP($A$3,Models!$D$7:$D$9,Models!$G$50:$G$52),IF(AND($U417&gt;=5,$U417&lt;=7),LOOKUP($A$3,Models!$D$7:$D$9,Models!$H$50:$H$52), IF($U417 &gt; 7,LOOKUP($A$3,Models!$D$7:$D$9,Models!$I$50:$I$52), 0)))), 0)</f>
        <v>0</v>
      </c>
      <c r="AG417" s="14">
        <f>IF($T417=Models!$E$54,IF($U417&lt;1,LOOKUP($A$3,Models!$D$7:$D$9,Models!$F$55:$F$57),IF(AND($U417&gt;=1,$U417&lt;=4),LOOKUP($A$3,Models!$D$7:$D$9,Models!$G$55:$G$57),IF(AND($U417&gt;=5,$U417&lt;=7),LOOKUP($A$3,Models!$D$7:$D$9,Models!$H$55:$H$57), IF($U417 &gt; 7,LOOKUP($A$3,Models!$D$7:$D$9,Models!$I$55:$I$57), 0)))), 0)</f>
        <v>0</v>
      </c>
      <c r="AH417" s="14">
        <f>IF($T417=Models!$E$59,IF($U417&lt;1,LOOKUP($A$3,Models!$D$7:$D$9,Models!$F$60:$F$62),IF(AND($U417&gt;=1,$U417&lt;=4),LOOKUP($A$3,Models!$D$7:$D$9,Models!$G$60:$G$62),IF(AND($U417&gt;=5,$U417&lt;=7),LOOKUP($A$3,Models!$D$7:$D$9,Models!$H$60:$H$62), IF($U417 &gt; 7,LOOKUP($A$3,Models!$D$7:$D$9,Models!$I$60:$I$62), 0)))), 0)</f>
        <v>0</v>
      </c>
    </row>
    <row r="418" spans="16:34">
      <c r="P418" s="6" t="e">
        <f ca="1">IF(LOOKUP(Beds!A451, Models!$A$4:$A$105, Models!$B$4:$B$105) = "QUEBEC 2", " ", IF(LOOKUP(Beds!A451, Models!$A$4:$A$105, Models!$B$4:$B$105) = "QUEBEC", " ", IF(Beds!B451 = 0, 0, YEAR(NOW())-IF(VALUE(LEFT(Beds!B451,2))&gt;80,CONCATENATE(19,LEFT(Beds!B451,2)),CONCATENATE(20,LEFT(Beds!B451,2))))))</f>
        <v>#N/A</v>
      </c>
      <c r="S418" s="7" t="str">
        <f>LEFT(Beds!A449,4)</f>
        <v/>
      </c>
      <c r="T418" t="str">
        <f>IF(S418 = "", " ", LOOKUP(S418,Models!$A$4:$A$99,Models!$B$4:$B$99))</f>
        <v xml:space="preserve"> </v>
      </c>
      <c r="U418" t="str">
        <f>Beds!C449</f>
        <v/>
      </c>
      <c r="W418">
        <f t="shared" si="6"/>
        <v>0</v>
      </c>
      <c r="X418" s="14">
        <f>IF($T418=Models!$E$6,IF($U418&lt;1,LOOKUP($A$3,Models!$D$7:$D$9,Models!$F$7:$F$9),IF(AND($U418&gt;=1,$U418&lt;=3),LOOKUP($A$3,Models!$D$7:$D$9,Models!$G$7:$G$9),IF(AND($U418&gt;=4,$U418&lt;=6),LOOKUP($A$3,Models!$D$7:$D$9,Models!$H$7:$H$9), IF(AND($U418&gt;=7,$U418&lt;=10),LOOKUP($A$3,Models!$D$7:$D$9,Models!$I$7:$I$9), IF($U418 &gt; 10,LOOKUP($A$3,Models!$D$7:$D$9,Models!$J$7:$J$9), 0))))), 0)</f>
        <v>0</v>
      </c>
      <c r="Y418" s="14">
        <f>IF($T418=Models!$E$11,IF($U418&lt;1,LOOKUP($A$3,Models!$D$7:$D$9,Models!$F$12:$F$14),IF(AND($U418&gt;=1,$U418&lt;=3),LOOKUP($A$3,Models!$D$7:$D$9,Models!$G$12:$G$14),IF(AND($U418&gt;=4,$U418&lt;=6),LOOKUP($A$3,Models!$D$7:$D$9,Models!$H$12:$H$14), IF(AND($U418&gt;=7,$U418&lt;=10),LOOKUP($A$3,Models!$D$7:$D$9,Models!$I$12:$I$14), IF($U418 &gt; 10,LOOKUP($A$3,Models!$D$7:$D$9,Models!$J$12:$J$14), 0))))), 0)</f>
        <v>0</v>
      </c>
      <c r="Z418" s="14">
        <f>IF($T418=Models!$E$16,IF($U418&lt;1,LOOKUP($A$3,Models!$D$7:$D$9,Models!$F$17:$F$19),IF(AND($U418&gt;=1,$U418&lt;=3),LOOKUP($A$3,Models!$D$7:$D$9,Models!$G$17:$G$19),IF(AND($U418&gt;=4,$U418&lt;=6),LOOKUP($A$3,Models!$D$7:$D$9,Models!$H$17:$H$19), IF(AND($U418&gt;=7,$U418&lt;=10),LOOKUP($A$3,Models!$D$7:$D$9,Models!$I$17:$I$19), IF($U418 &gt; 10,LOOKUP($A$3,Models!$D$7:$D$9,Models!$J$17:$J$19), 0))))), 0)</f>
        <v>0</v>
      </c>
      <c r="AA418" s="14">
        <f>IF($T418=Models!$E$21,IF($U418&lt;1,LOOKUP($A$3,Models!$D$7:$D$9,Models!$F$22:$F$24),IF(AND($U418&gt;=1,$U418&lt;=3),LOOKUP($A$3,Models!$D$7:$D$9,Models!$G$22:$G$24),IF(AND($U418&gt;=4,$U418&lt;=6),LOOKUP($A$3,Models!$D$7:$D$9,Models!$H$22:$H$24), IF(AND($U418&gt;=7,$U418&lt;=10),LOOKUP($A$3,Models!$D$7:$D$9,Models!$I$22:$I$24), IF($U418 &gt; 10,LOOKUP($A$3,Models!$D$7:$D$9,Models!$J$22:$J$24), 0))))), 0)</f>
        <v>0</v>
      </c>
      <c r="AB418" s="14">
        <f>IF($T418=Models!$E$26,IF($U418&lt;1,LOOKUP($A$3,Models!$D$7:$D$9,Models!$F$27:$F$29),IF(AND($U418&gt;=1,$U418&lt;=3),LOOKUP($A$3,Models!$D$7:$D$9,Models!$G$27:$G$29),IF(AND($U418&gt;=4,$U418&lt;=6),LOOKUP($A$3,Models!$D$7:$D$9,Models!$H$27:$H$29), IF(AND($U418&gt;=7,$U418&lt;=10),LOOKUP($A$3,Models!$D$7:$D$9,Models!$I$27:$I$29), IF($U418 &gt; 10,LOOKUP($A$3,Models!$D$7:$D$9,Models!$J$27:$J$29), 0))))), 0)</f>
        <v>0</v>
      </c>
      <c r="AC418" s="14">
        <f>IF($T418=Models!$E$31,IF($U418&lt;1,LOOKUP($A$3,Models!$D$7:$D$9,Models!$F$32:$F$34),IF(AND($U418&gt;=1,$U418&lt;=3),LOOKUP($A$3,Models!$D$7:$D$9,Models!$G$32:$G$34),IF(AND($U418&gt;=4,$U418&lt;=6),LOOKUP($A$3,Models!$D$7:$D$9,Models!$H$32:$H$34), IF(AND($U418&gt;=7,$U418&lt;=10),LOOKUP($A$3,Models!$D$7:$D$9,Models!$I$32:$I$34), IF($U418 &gt; 10,LOOKUP($A$3,Models!$D$7:$D$9,Models!$J$32:$J$34), 0))))), 0)</f>
        <v>0</v>
      </c>
      <c r="AD418" s="14">
        <f>IF($T418=Models!$E$39,IF($U418&lt;1,LOOKUP($A$3,Models!$D$7:$D$9,Models!$F$40:$F$42),IF(AND($U418&gt;=1,$U418&lt;=4),LOOKUP($A$3,Models!$D$7:$D$9,Models!$G$40:$G$42),IF(AND($U418&gt;=5,$U418&lt;=7),LOOKUP($A$3,Models!$D$7:$D$9,Models!$H$40:$H$42), IF($U418 &gt; 7,LOOKUP($A$3,Models!$D$7:$D$9,Models!$I$40:$I$42), 0)))), 0)</f>
        <v>0</v>
      </c>
      <c r="AE418" s="14">
        <f>IF($T418=Models!$E$44,IF($U418&lt;1,LOOKUP($A$3,Models!$D$7:$D$9,Models!$F$45:$F$47),IF(AND($U418&gt;=1,$U418&lt;=4),LOOKUP($A$3,Models!$D$7:$D$9,Models!$G$45:$G$47),IF(AND($U418&gt;=5,$U418&lt;=7),LOOKUP($A$3,Models!$D$7:$D$9,Models!$H$45:$H$47), IF($U418 &gt; 7,LOOKUP($A$3,Models!$D$7:$D$9,Models!$I$45:$I$47), 0)))), 0)</f>
        <v>0</v>
      </c>
      <c r="AF418" s="14">
        <f>IF($T418=Models!$E$49,IF($U418&lt;1,LOOKUP($A$3,Models!$D$7:$D$9,Models!$F$50:$F$52),IF(AND($U418&gt;=1,$U418&lt;=4),LOOKUP($A$3,Models!$D$7:$D$9,Models!$G$50:$G$52),IF(AND($U418&gt;=5,$U418&lt;=7),LOOKUP($A$3,Models!$D$7:$D$9,Models!$H$50:$H$52), IF($U418 &gt; 7,LOOKUP($A$3,Models!$D$7:$D$9,Models!$I$50:$I$52), 0)))), 0)</f>
        <v>0</v>
      </c>
      <c r="AG418" s="14">
        <f>IF($T418=Models!$E$54,IF($U418&lt;1,LOOKUP($A$3,Models!$D$7:$D$9,Models!$F$55:$F$57),IF(AND($U418&gt;=1,$U418&lt;=4),LOOKUP($A$3,Models!$D$7:$D$9,Models!$G$55:$G$57),IF(AND($U418&gt;=5,$U418&lt;=7),LOOKUP($A$3,Models!$D$7:$D$9,Models!$H$55:$H$57), IF($U418 &gt; 7,LOOKUP($A$3,Models!$D$7:$D$9,Models!$I$55:$I$57), 0)))), 0)</f>
        <v>0</v>
      </c>
      <c r="AH418" s="14">
        <f>IF($T418=Models!$E$59,IF($U418&lt;1,LOOKUP($A$3,Models!$D$7:$D$9,Models!$F$60:$F$62),IF(AND($U418&gt;=1,$U418&lt;=4),LOOKUP($A$3,Models!$D$7:$D$9,Models!$G$60:$G$62),IF(AND($U418&gt;=5,$U418&lt;=7),LOOKUP($A$3,Models!$D$7:$D$9,Models!$H$60:$H$62), IF($U418 &gt; 7,LOOKUP($A$3,Models!$D$7:$D$9,Models!$I$60:$I$62), 0)))), 0)</f>
        <v>0</v>
      </c>
    </row>
    <row r="419" spans="16:34">
      <c r="P419" s="6" t="e">
        <f ca="1">IF(LOOKUP(Beds!A452, Models!$A$4:$A$105, Models!$B$4:$B$105) = "QUEBEC 2", " ", IF(LOOKUP(Beds!A452, Models!$A$4:$A$105, Models!$B$4:$B$105) = "QUEBEC", " ", IF(Beds!B452 = 0, 0, YEAR(NOW())-IF(VALUE(LEFT(Beds!B452,2))&gt;80,CONCATENATE(19,LEFT(Beds!B452,2)),CONCATENATE(20,LEFT(Beds!B452,2))))))</f>
        <v>#N/A</v>
      </c>
      <c r="S419" s="7" t="str">
        <f>LEFT(Beds!A450,4)</f>
        <v/>
      </c>
      <c r="T419" t="str">
        <f>IF(S419 = "", " ", LOOKUP(S419,Models!$A$4:$A$99,Models!$B$4:$B$99))</f>
        <v xml:space="preserve"> </v>
      </c>
      <c r="U419" t="str">
        <f>Beds!C450</f>
        <v/>
      </c>
      <c r="W419">
        <f t="shared" si="6"/>
        <v>0</v>
      </c>
      <c r="X419" s="14">
        <f>IF($T419=Models!$E$6,IF($U419&lt;1,LOOKUP($A$3,Models!$D$7:$D$9,Models!$F$7:$F$9),IF(AND($U419&gt;=1,$U419&lt;=3),LOOKUP($A$3,Models!$D$7:$D$9,Models!$G$7:$G$9),IF(AND($U419&gt;=4,$U419&lt;=6),LOOKUP($A$3,Models!$D$7:$D$9,Models!$H$7:$H$9), IF(AND($U419&gt;=7,$U419&lt;=10),LOOKUP($A$3,Models!$D$7:$D$9,Models!$I$7:$I$9), IF($U419 &gt; 10,LOOKUP($A$3,Models!$D$7:$D$9,Models!$J$7:$J$9), 0))))), 0)</f>
        <v>0</v>
      </c>
      <c r="Y419" s="14">
        <f>IF($T419=Models!$E$11,IF($U419&lt;1,LOOKUP($A$3,Models!$D$7:$D$9,Models!$F$12:$F$14),IF(AND($U419&gt;=1,$U419&lt;=3),LOOKUP($A$3,Models!$D$7:$D$9,Models!$G$12:$G$14),IF(AND($U419&gt;=4,$U419&lt;=6),LOOKUP($A$3,Models!$D$7:$D$9,Models!$H$12:$H$14), IF(AND($U419&gt;=7,$U419&lt;=10),LOOKUP($A$3,Models!$D$7:$D$9,Models!$I$12:$I$14), IF($U419 &gt; 10,LOOKUP($A$3,Models!$D$7:$D$9,Models!$J$12:$J$14), 0))))), 0)</f>
        <v>0</v>
      </c>
      <c r="Z419" s="14">
        <f>IF($T419=Models!$E$16,IF($U419&lt;1,LOOKUP($A$3,Models!$D$7:$D$9,Models!$F$17:$F$19),IF(AND($U419&gt;=1,$U419&lt;=3),LOOKUP($A$3,Models!$D$7:$D$9,Models!$G$17:$G$19),IF(AND($U419&gt;=4,$U419&lt;=6),LOOKUP($A$3,Models!$D$7:$D$9,Models!$H$17:$H$19), IF(AND($U419&gt;=7,$U419&lt;=10),LOOKUP($A$3,Models!$D$7:$D$9,Models!$I$17:$I$19), IF($U419 &gt; 10,LOOKUP($A$3,Models!$D$7:$D$9,Models!$J$17:$J$19), 0))))), 0)</f>
        <v>0</v>
      </c>
      <c r="AA419" s="14">
        <f>IF($T419=Models!$E$21,IF($U419&lt;1,LOOKUP($A$3,Models!$D$7:$D$9,Models!$F$22:$F$24),IF(AND($U419&gt;=1,$U419&lt;=3),LOOKUP($A$3,Models!$D$7:$D$9,Models!$G$22:$G$24),IF(AND($U419&gt;=4,$U419&lt;=6),LOOKUP($A$3,Models!$D$7:$D$9,Models!$H$22:$H$24), IF(AND($U419&gt;=7,$U419&lt;=10),LOOKUP($A$3,Models!$D$7:$D$9,Models!$I$22:$I$24), IF($U419 &gt; 10,LOOKUP($A$3,Models!$D$7:$D$9,Models!$J$22:$J$24), 0))))), 0)</f>
        <v>0</v>
      </c>
      <c r="AB419" s="14">
        <f>IF($T419=Models!$E$26,IF($U419&lt;1,LOOKUP($A$3,Models!$D$7:$D$9,Models!$F$27:$F$29),IF(AND($U419&gt;=1,$U419&lt;=3),LOOKUP($A$3,Models!$D$7:$D$9,Models!$G$27:$G$29),IF(AND($U419&gt;=4,$U419&lt;=6),LOOKUP($A$3,Models!$D$7:$D$9,Models!$H$27:$H$29), IF(AND($U419&gt;=7,$U419&lt;=10),LOOKUP($A$3,Models!$D$7:$D$9,Models!$I$27:$I$29), IF($U419 &gt; 10,LOOKUP($A$3,Models!$D$7:$D$9,Models!$J$27:$J$29), 0))))), 0)</f>
        <v>0</v>
      </c>
      <c r="AC419" s="14">
        <f>IF($T419=Models!$E$31,IF($U419&lt;1,LOOKUP($A$3,Models!$D$7:$D$9,Models!$F$32:$F$34),IF(AND($U419&gt;=1,$U419&lt;=3),LOOKUP($A$3,Models!$D$7:$D$9,Models!$G$32:$G$34),IF(AND($U419&gt;=4,$U419&lt;=6),LOOKUP($A$3,Models!$D$7:$D$9,Models!$H$32:$H$34), IF(AND($U419&gt;=7,$U419&lt;=10),LOOKUP($A$3,Models!$D$7:$D$9,Models!$I$32:$I$34), IF($U419 &gt; 10,LOOKUP($A$3,Models!$D$7:$D$9,Models!$J$32:$J$34), 0))))), 0)</f>
        <v>0</v>
      </c>
      <c r="AD419" s="14">
        <f>IF($T419=Models!$E$39,IF($U419&lt;1,LOOKUP($A$3,Models!$D$7:$D$9,Models!$F$40:$F$42),IF(AND($U419&gt;=1,$U419&lt;=4),LOOKUP($A$3,Models!$D$7:$D$9,Models!$G$40:$G$42),IF(AND($U419&gt;=5,$U419&lt;=7),LOOKUP($A$3,Models!$D$7:$D$9,Models!$H$40:$H$42), IF($U419 &gt; 7,LOOKUP($A$3,Models!$D$7:$D$9,Models!$I$40:$I$42), 0)))), 0)</f>
        <v>0</v>
      </c>
      <c r="AE419" s="14">
        <f>IF($T419=Models!$E$44,IF($U419&lt;1,LOOKUP($A$3,Models!$D$7:$D$9,Models!$F$45:$F$47),IF(AND($U419&gt;=1,$U419&lt;=4),LOOKUP($A$3,Models!$D$7:$D$9,Models!$G$45:$G$47),IF(AND($U419&gt;=5,$U419&lt;=7),LOOKUP($A$3,Models!$D$7:$D$9,Models!$H$45:$H$47), IF($U419 &gt; 7,LOOKUP($A$3,Models!$D$7:$D$9,Models!$I$45:$I$47), 0)))), 0)</f>
        <v>0</v>
      </c>
      <c r="AF419" s="14">
        <f>IF($T419=Models!$E$49,IF($U419&lt;1,LOOKUP($A$3,Models!$D$7:$D$9,Models!$F$50:$F$52),IF(AND($U419&gt;=1,$U419&lt;=4),LOOKUP($A$3,Models!$D$7:$D$9,Models!$G$50:$G$52),IF(AND($U419&gt;=5,$U419&lt;=7),LOOKUP($A$3,Models!$D$7:$D$9,Models!$H$50:$H$52), IF($U419 &gt; 7,LOOKUP($A$3,Models!$D$7:$D$9,Models!$I$50:$I$52), 0)))), 0)</f>
        <v>0</v>
      </c>
      <c r="AG419" s="14">
        <f>IF($T419=Models!$E$54,IF($U419&lt;1,LOOKUP($A$3,Models!$D$7:$D$9,Models!$F$55:$F$57),IF(AND($U419&gt;=1,$U419&lt;=4),LOOKUP($A$3,Models!$D$7:$D$9,Models!$G$55:$G$57),IF(AND($U419&gt;=5,$U419&lt;=7),LOOKUP($A$3,Models!$D$7:$D$9,Models!$H$55:$H$57), IF($U419 &gt; 7,LOOKUP($A$3,Models!$D$7:$D$9,Models!$I$55:$I$57), 0)))), 0)</f>
        <v>0</v>
      </c>
      <c r="AH419" s="14">
        <f>IF($T419=Models!$E$59,IF($U419&lt;1,LOOKUP($A$3,Models!$D$7:$D$9,Models!$F$60:$F$62),IF(AND($U419&gt;=1,$U419&lt;=4),LOOKUP($A$3,Models!$D$7:$D$9,Models!$G$60:$G$62),IF(AND($U419&gt;=5,$U419&lt;=7),LOOKUP($A$3,Models!$D$7:$D$9,Models!$H$60:$H$62), IF($U419 &gt; 7,LOOKUP($A$3,Models!$D$7:$D$9,Models!$I$60:$I$62), 0)))), 0)</f>
        <v>0</v>
      </c>
    </row>
    <row r="420" spans="16:34">
      <c r="P420" s="6" t="e">
        <f ca="1">IF(LOOKUP(Beds!A453, Models!$A$4:$A$105, Models!$B$4:$B$105) = "QUEBEC 2", " ", IF(LOOKUP(Beds!A453, Models!$A$4:$A$105, Models!$B$4:$B$105) = "QUEBEC", " ", IF(Beds!B453 = 0, 0, YEAR(NOW())-IF(VALUE(LEFT(Beds!B453,2))&gt;80,CONCATENATE(19,LEFT(Beds!B453,2)),CONCATENATE(20,LEFT(Beds!B453,2))))))</f>
        <v>#N/A</v>
      </c>
      <c r="S420" s="7" t="str">
        <f>LEFT(Beds!A451,4)</f>
        <v/>
      </c>
      <c r="T420" t="str">
        <f>IF(S420 = "", " ", LOOKUP(S420,Models!$A$4:$A$99,Models!$B$4:$B$99))</f>
        <v xml:space="preserve"> </v>
      </c>
      <c r="U420" t="str">
        <f>Beds!C451</f>
        <v/>
      </c>
      <c r="W420">
        <f t="shared" si="6"/>
        <v>0</v>
      </c>
      <c r="X420" s="14">
        <f>IF($T420=Models!$E$6,IF($U420&lt;1,LOOKUP($A$3,Models!$D$7:$D$9,Models!$F$7:$F$9),IF(AND($U420&gt;=1,$U420&lt;=3),LOOKUP($A$3,Models!$D$7:$D$9,Models!$G$7:$G$9),IF(AND($U420&gt;=4,$U420&lt;=6),LOOKUP($A$3,Models!$D$7:$D$9,Models!$H$7:$H$9), IF(AND($U420&gt;=7,$U420&lt;=10),LOOKUP($A$3,Models!$D$7:$D$9,Models!$I$7:$I$9), IF($U420 &gt; 10,LOOKUP($A$3,Models!$D$7:$D$9,Models!$J$7:$J$9), 0))))), 0)</f>
        <v>0</v>
      </c>
      <c r="Y420" s="14">
        <f>IF($T420=Models!$E$11,IF($U420&lt;1,LOOKUP($A$3,Models!$D$7:$D$9,Models!$F$12:$F$14),IF(AND($U420&gt;=1,$U420&lt;=3),LOOKUP($A$3,Models!$D$7:$D$9,Models!$G$12:$G$14),IF(AND($U420&gt;=4,$U420&lt;=6),LOOKUP($A$3,Models!$D$7:$D$9,Models!$H$12:$H$14), IF(AND($U420&gt;=7,$U420&lt;=10),LOOKUP($A$3,Models!$D$7:$D$9,Models!$I$12:$I$14), IF($U420 &gt; 10,LOOKUP($A$3,Models!$D$7:$D$9,Models!$J$12:$J$14), 0))))), 0)</f>
        <v>0</v>
      </c>
      <c r="Z420" s="14">
        <f>IF($T420=Models!$E$16,IF($U420&lt;1,LOOKUP($A$3,Models!$D$7:$D$9,Models!$F$17:$F$19),IF(AND($U420&gt;=1,$U420&lt;=3),LOOKUP($A$3,Models!$D$7:$D$9,Models!$G$17:$G$19),IF(AND($U420&gt;=4,$U420&lt;=6),LOOKUP($A$3,Models!$D$7:$D$9,Models!$H$17:$H$19), IF(AND($U420&gt;=7,$U420&lt;=10),LOOKUP($A$3,Models!$D$7:$D$9,Models!$I$17:$I$19), IF($U420 &gt; 10,LOOKUP($A$3,Models!$D$7:$D$9,Models!$J$17:$J$19), 0))))), 0)</f>
        <v>0</v>
      </c>
      <c r="AA420" s="14">
        <f>IF($T420=Models!$E$21,IF($U420&lt;1,LOOKUP($A$3,Models!$D$7:$D$9,Models!$F$22:$F$24),IF(AND($U420&gt;=1,$U420&lt;=3),LOOKUP($A$3,Models!$D$7:$D$9,Models!$G$22:$G$24),IF(AND($U420&gt;=4,$U420&lt;=6),LOOKUP($A$3,Models!$D$7:$D$9,Models!$H$22:$H$24), IF(AND($U420&gt;=7,$U420&lt;=10),LOOKUP($A$3,Models!$D$7:$D$9,Models!$I$22:$I$24), IF($U420 &gt; 10,LOOKUP($A$3,Models!$D$7:$D$9,Models!$J$22:$J$24), 0))))), 0)</f>
        <v>0</v>
      </c>
      <c r="AB420" s="14">
        <f>IF($T420=Models!$E$26,IF($U420&lt;1,LOOKUP($A$3,Models!$D$7:$D$9,Models!$F$27:$F$29),IF(AND($U420&gt;=1,$U420&lt;=3),LOOKUP($A$3,Models!$D$7:$D$9,Models!$G$27:$G$29),IF(AND($U420&gt;=4,$U420&lt;=6),LOOKUP($A$3,Models!$D$7:$D$9,Models!$H$27:$H$29), IF(AND($U420&gt;=7,$U420&lt;=10),LOOKUP($A$3,Models!$D$7:$D$9,Models!$I$27:$I$29), IF($U420 &gt; 10,LOOKUP($A$3,Models!$D$7:$D$9,Models!$J$27:$J$29), 0))))), 0)</f>
        <v>0</v>
      </c>
      <c r="AC420" s="14">
        <f>IF($T420=Models!$E$31,IF($U420&lt;1,LOOKUP($A$3,Models!$D$7:$D$9,Models!$F$32:$F$34),IF(AND($U420&gt;=1,$U420&lt;=3),LOOKUP($A$3,Models!$D$7:$D$9,Models!$G$32:$G$34),IF(AND($U420&gt;=4,$U420&lt;=6),LOOKUP($A$3,Models!$D$7:$D$9,Models!$H$32:$H$34), IF(AND($U420&gt;=7,$U420&lt;=10),LOOKUP($A$3,Models!$D$7:$D$9,Models!$I$32:$I$34), IF($U420 &gt; 10,LOOKUP($A$3,Models!$D$7:$D$9,Models!$J$32:$J$34), 0))))), 0)</f>
        <v>0</v>
      </c>
      <c r="AD420" s="14">
        <f>IF($T420=Models!$E$39,IF($U420&lt;1,LOOKUP($A$3,Models!$D$7:$D$9,Models!$F$40:$F$42),IF(AND($U420&gt;=1,$U420&lt;=4),LOOKUP($A$3,Models!$D$7:$D$9,Models!$G$40:$G$42),IF(AND($U420&gt;=5,$U420&lt;=7),LOOKUP($A$3,Models!$D$7:$D$9,Models!$H$40:$H$42), IF($U420 &gt; 7,LOOKUP($A$3,Models!$D$7:$D$9,Models!$I$40:$I$42), 0)))), 0)</f>
        <v>0</v>
      </c>
      <c r="AE420" s="14">
        <f>IF($T420=Models!$E$44,IF($U420&lt;1,LOOKUP($A$3,Models!$D$7:$D$9,Models!$F$45:$F$47),IF(AND($U420&gt;=1,$U420&lt;=4),LOOKUP($A$3,Models!$D$7:$D$9,Models!$G$45:$G$47),IF(AND($U420&gt;=5,$U420&lt;=7),LOOKUP($A$3,Models!$D$7:$D$9,Models!$H$45:$H$47), IF($U420 &gt; 7,LOOKUP($A$3,Models!$D$7:$D$9,Models!$I$45:$I$47), 0)))), 0)</f>
        <v>0</v>
      </c>
      <c r="AF420" s="14">
        <f>IF($T420=Models!$E$49,IF($U420&lt;1,LOOKUP($A$3,Models!$D$7:$D$9,Models!$F$50:$F$52),IF(AND($U420&gt;=1,$U420&lt;=4),LOOKUP($A$3,Models!$D$7:$D$9,Models!$G$50:$G$52),IF(AND($U420&gt;=5,$U420&lt;=7),LOOKUP($A$3,Models!$D$7:$D$9,Models!$H$50:$H$52), IF($U420 &gt; 7,LOOKUP($A$3,Models!$D$7:$D$9,Models!$I$50:$I$52), 0)))), 0)</f>
        <v>0</v>
      </c>
      <c r="AG420" s="14">
        <f>IF($T420=Models!$E$54,IF($U420&lt;1,LOOKUP($A$3,Models!$D$7:$D$9,Models!$F$55:$F$57),IF(AND($U420&gt;=1,$U420&lt;=4),LOOKUP($A$3,Models!$D$7:$D$9,Models!$G$55:$G$57),IF(AND($U420&gt;=5,$U420&lt;=7),LOOKUP($A$3,Models!$D$7:$D$9,Models!$H$55:$H$57), IF($U420 &gt; 7,LOOKUP($A$3,Models!$D$7:$D$9,Models!$I$55:$I$57), 0)))), 0)</f>
        <v>0</v>
      </c>
      <c r="AH420" s="14">
        <f>IF($T420=Models!$E$59,IF($U420&lt;1,LOOKUP($A$3,Models!$D$7:$D$9,Models!$F$60:$F$62),IF(AND($U420&gt;=1,$U420&lt;=4),LOOKUP($A$3,Models!$D$7:$D$9,Models!$G$60:$G$62),IF(AND($U420&gt;=5,$U420&lt;=7),LOOKUP($A$3,Models!$D$7:$D$9,Models!$H$60:$H$62), IF($U420 &gt; 7,LOOKUP($A$3,Models!$D$7:$D$9,Models!$I$60:$I$62), 0)))), 0)</f>
        <v>0</v>
      </c>
    </row>
    <row r="421" spans="16:34">
      <c r="P421" s="6" t="e">
        <f ca="1">IF(LOOKUP(Beds!A454, Models!$A$4:$A$105, Models!$B$4:$B$105) = "QUEBEC 2", " ", IF(LOOKUP(Beds!A454, Models!$A$4:$A$105, Models!$B$4:$B$105) = "QUEBEC", " ", IF(Beds!B454 = 0, 0, YEAR(NOW())-IF(VALUE(LEFT(Beds!B454,2))&gt;80,CONCATENATE(19,LEFT(Beds!B454,2)),CONCATENATE(20,LEFT(Beds!B454,2))))))</f>
        <v>#N/A</v>
      </c>
      <c r="S421" s="7" t="str">
        <f>LEFT(Beds!A452,4)</f>
        <v/>
      </c>
      <c r="T421" t="str">
        <f>IF(S421 = "", " ", LOOKUP(S421,Models!$A$4:$A$99,Models!$B$4:$B$99))</f>
        <v xml:space="preserve"> </v>
      </c>
      <c r="U421" t="str">
        <f>Beds!C452</f>
        <v/>
      </c>
      <c r="W421">
        <f t="shared" si="6"/>
        <v>0</v>
      </c>
      <c r="X421" s="14">
        <f>IF($T421=Models!$E$6,IF($U421&lt;1,LOOKUP($A$3,Models!$D$7:$D$9,Models!$F$7:$F$9),IF(AND($U421&gt;=1,$U421&lt;=3),LOOKUP($A$3,Models!$D$7:$D$9,Models!$G$7:$G$9),IF(AND($U421&gt;=4,$U421&lt;=6),LOOKUP($A$3,Models!$D$7:$D$9,Models!$H$7:$H$9), IF(AND($U421&gt;=7,$U421&lt;=10),LOOKUP($A$3,Models!$D$7:$D$9,Models!$I$7:$I$9), IF($U421 &gt; 10,LOOKUP($A$3,Models!$D$7:$D$9,Models!$J$7:$J$9), 0))))), 0)</f>
        <v>0</v>
      </c>
      <c r="Y421" s="14">
        <f>IF($T421=Models!$E$11,IF($U421&lt;1,LOOKUP($A$3,Models!$D$7:$D$9,Models!$F$12:$F$14),IF(AND($U421&gt;=1,$U421&lt;=3),LOOKUP($A$3,Models!$D$7:$D$9,Models!$G$12:$G$14),IF(AND($U421&gt;=4,$U421&lt;=6),LOOKUP($A$3,Models!$D$7:$D$9,Models!$H$12:$H$14), IF(AND($U421&gt;=7,$U421&lt;=10),LOOKUP($A$3,Models!$D$7:$D$9,Models!$I$12:$I$14), IF($U421 &gt; 10,LOOKUP($A$3,Models!$D$7:$D$9,Models!$J$12:$J$14), 0))))), 0)</f>
        <v>0</v>
      </c>
      <c r="Z421" s="14">
        <f>IF($T421=Models!$E$16,IF($U421&lt;1,LOOKUP($A$3,Models!$D$7:$D$9,Models!$F$17:$F$19),IF(AND($U421&gt;=1,$U421&lt;=3),LOOKUP($A$3,Models!$D$7:$D$9,Models!$G$17:$G$19),IF(AND($U421&gt;=4,$U421&lt;=6),LOOKUP($A$3,Models!$D$7:$D$9,Models!$H$17:$H$19), IF(AND($U421&gt;=7,$U421&lt;=10),LOOKUP($A$3,Models!$D$7:$D$9,Models!$I$17:$I$19), IF($U421 &gt; 10,LOOKUP($A$3,Models!$D$7:$D$9,Models!$J$17:$J$19), 0))))), 0)</f>
        <v>0</v>
      </c>
      <c r="AA421" s="14">
        <f>IF($T421=Models!$E$21,IF($U421&lt;1,LOOKUP($A$3,Models!$D$7:$D$9,Models!$F$22:$F$24),IF(AND($U421&gt;=1,$U421&lt;=3),LOOKUP($A$3,Models!$D$7:$D$9,Models!$G$22:$G$24),IF(AND($U421&gt;=4,$U421&lt;=6),LOOKUP($A$3,Models!$D$7:$D$9,Models!$H$22:$H$24), IF(AND($U421&gt;=7,$U421&lt;=10),LOOKUP($A$3,Models!$D$7:$D$9,Models!$I$22:$I$24), IF($U421 &gt; 10,LOOKUP($A$3,Models!$D$7:$D$9,Models!$J$22:$J$24), 0))))), 0)</f>
        <v>0</v>
      </c>
      <c r="AB421" s="14">
        <f>IF($T421=Models!$E$26,IF($U421&lt;1,LOOKUP($A$3,Models!$D$7:$D$9,Models!$F$27:$F$29),IF(AND($U421&gt;=1,$U421&lt;=3),LOOKUP($A$3,Models!$D$7:$D$9,Models!$G$27:$G$29),IF(AND($U421&gt;=4,$U421&lt;=6),LOOKUP($A$3,Models!$D$7:$D$9,Models!$H$27:$H$29), IF(AND($U421&gt;=7,$U421&lt;=10),LOOKUP($A$3,Models!$D$7:$D$9,Models!$I$27:$I$29), IF($U421 &gt; 10,LOOKUP($A$3,Models!$D$7:$D$9,Models!$J$27:$J$29), 0))))), 0)</f>
        <v>0</v>
      </c>
      <c r="AC421" s="14">
        <f>IF($T421=Models!$E$31,IF($U421&lt;1,LOOKUP($A$3,Models!$D$7:$D$9,Models!$F$32:$F$34),IF(AND($U421&gt;=1,$U421&lt;=3),LOOKUP($A$3,Models!$D$7:$D$9,Models!$G$32:$G$34),IF(AND($U421&gt;=4,$U421&lt;=6),LOOKUP($A$3,Models!$D$7:$D$9,Models!$H$32:$H$34), IF(AND($U421&gt;=7,$U421&lt;=10),LOOKUP($A$3,Models!$D$7:$D$9,Models!$I$32:$I$34), IF($U421 &gt; 10,LOOKUP($A$3,Models!$D$7:$D$9,Models!$J$32:$J$34), 0))))), 0)</f>
        <v>0</v>
      </c>
      <c r="AD421" s="14">
        <f>IF($T421=Models!$E$39,IF($U421&lt;1,LOOKUP($A$3,Models!$D$7:$D$9,Models!$F$40:$F$42),IF(AND($U421&gt;=1,$U421&lt;=4),LOOKUP($A$3,Models!$D$7:$D$9,Models!$G$40:$G$42),IF(AND($U421&gt;=5,$U421&lt;=7),LOOKUP($A$3,Models!$D$7:$D$9,Models!$H$40:$H$42), IF($U421 &gt; 7,LOOKUP($A$3,Models!$D$7:$D$9,Models!$I$40:$I$42), 0)))), 0)</f>
        <v>0</v>
      </c>
      <c r="AE421" s="14">
        <f>IF($T421=Models!$E$44,IF($U421&lt;1,LOOKUP($A$3,Models!$D$7:$D$9,Models!$F$45:$F$47),IF(AND($U421&gt;=1,$U421&lt;=4),LOOKUP($A$3,Models!$D$7:$D$9,Models!$G$45:$G$47),IF(AND($U421&gt;=5,$U421&lt;=7),LOOKUP($A$3,Models!$D$7:$D$9,Models!$H$45:$H$47), IF($U421 &gt; 7,LOOKUP($A$3,Models!$D$7:$D$9,Models!$I$45:$I$47), 0)))), 0)</f>
        <v>0</v>
      </c>
      <c r="AF421" s="14">
        <f>IF($T421=Models!$E$49,IF($U421&lt;1,LOOKUP($A$3,Models!$D$7:$D$9,Models!$F$50:$F$52),IF(AND($U421&gt;=1,$U421&lt;=4),LOOKUP($A$3,Models!$D$7:$D$9,Models!$G$50:$G$52),IF(AND($U421&gt;=5,$U421&lt;=7),LOOKUP($A$3,Models!$D$7:$D$9,Models!$H$50:$H$52), IF($U421 &gt; 7,LOOKUP($A$3,Models!$D$7:$D$9,Models!$I$50:$I$52), 0)))), 0)</f>
        <v>0</v>
      </c>
      <c r="AG421" s="14">
        <f>IF($T421=Models!$E$54,IF($U421&lt;1,LOOKUP($A$3,Models!$D$7:$D$9,Models!$F$55:$F$57),IF(AND($U421&gt;=1,$U421&lt;=4),LOOKUP($A$3,Models!$D$7:$D$9,Models!$G$55:$G$57),IF(AND($U421&gt;=5,$U421&lt;=7),LOOKUP($A$3,Models!$D$7:$D$9,Models!$H$55:$H$57), IF($U421 &gt; 7,LOOKUP($A$3,Models!$D$7:$D$9,Models!$I$55:$I$57), 0)))), 0)</f>
        <v>0</v>
      </c>
      <c r="AH421" s="14">
        <f>IF($T421=Models!$E$59,IF($U421&lt;1,LOOKUP($A$3,Models!$D$7:$D$9,Models!$F$60:$F$62),IF(AND($U421&gt;=1,$U421&lt;=4),LOOKUP($A$3,Models!$D$7:$D$9,Models!$G$60:$G$62),IF(AND($U421&gt;=5,$U421&lt;=7),LOOKUP($A$3,Models!$D$7:$D$9,Models!$H$60:$H$62), IF($U421 &gt; 7,LOOKUP($A$3,Models!$D$7:$D$9,Models!$I$60:$I$62), 0)))), 0)</f>
        <v>0</v>
      </c>
    </row>
    <row r="422" spans="16:34">
      <c r="P422" s="6" t="e">
        <f ca="1">IF(LOOKUP(Beds!A455, Models!$A$4:$A$105, Models!$B$4:$B$105) = "QUEBEC 2", " ", IF(LOOKUP(Beds!A455, Models!$A$4:$A$105, Models!$B$4:$B$105) = "QUEBEC", " ", IF(Beds!B455 = 0, 0, YEAR(NOW())-IF(VALUE(LEFT(Beds!B455,2))&gt;80,CONCATENATE(19,LEFT(Beds!B455,2)),CONCATENATE(20,LEFT(Beds!B455,2))))))</f>
        <v>#N/A</v>
      </c>
      <c r="S422" s="7" t="str">
        <f>LEFT(Beds!A453,4)</f>
        <v/>
      </c>
      <c r="T422" t="str">
        <f>IF(S422 = "", " ", LOOKUP(S422,Models!$A$4:$A$99,Models!$B$4:$B$99))</f>
        <v xml:space="preserve"> </v>
      </c>
      <c r="U422" t="str">
        <f>Beds!C453</f>
        <v/>
      </c>
      <c r="W422">
        <f t="shared" si="6"/>
        <v>0</v>
      </c>
      <c r="X422" s="14">
        <f>IF($T422=Models!$E$6,IF($U422&lt;1,LOOKUP($A$3,Models!$D$7:$D$9,Models!$F$7:$F$9),IF(AND($U422&gt;=1,$U422&lt;=3),LOOKUP($A$3,Models!$D$7:$D$9,Models!$G$7:$G$9),IF(AND($U422&gt;=4,$U422&lt;=6),LOOKUP($A$3,Models!$D$7:$D$9,Models!$H$7:$H$9), IF(AND($U422&gt;=7,$U422&lt;=10),LOOKUP($A$3,Models!$D$7:$D$9,Models!$I$7:$I$9), IF($U422 &gt; 10,LOOKUP($A$3,Models!$D$7:$D$9,Models!$J$7:$J$9), 0))))), 0)</f>
        <v>0</v>
      </c>
      <c r="Y422" s="14">
        <f>IF($T422=Models!$E$11,IF($U422&lt;1,LOOKUP($A$3,Models!$D$7:$D$9,Models!$F$12:$F$14),IF(AND($U422&gt;=1,$U422&lt;=3),LOOKUP($A$3,Models!$D$7:$D$9,Models!$G$12:$G$14),IF(AND($U422&gt;=4,$U422&lt;=6),LOOKUP($A$3,Models!$D$7:$D$9,Models!$H$12:$H$14), IF(AND($U422&gt;=7,$U422&lt;=10),LOOKUP($A$3,Models!$D$7:$D$9,Models!$I$12:$I$14), IF($U422 &gt; 10,LOOKUP($A$3,Models!$D$7:$D$9,Models!$J$12:$J$14), 0))))), 0)</f>
        <v>0</v>
      </c>
      <c r="Z422" s="14">
        <f>IF($T422=Models!$E$16,IF($U422&lt;1,LOOKUP($A$3,Models!$D$7:$D$9,Models!$F$17:$F$19),IF(AND($U422&gt;=1,$U422&lt;=3),LOOKUP($A$3,Models!$D$7:$D$9,Models!$G$17:$G$19),IF(AND($U422&gt;=4,$U422&lt;=6),LOOKUP($A$3,Models!$D$7:$D$9,Models!$H$17:$H$19), IF(AND($U422&gt;=7,$U422&lt;=10),LOOKUP($A$3,Models!$D$7:$D$9,Models!$I$17:$I$19), IF($U422 &gt; 10,LOOKUP($A$3,Models!$D$7:$D$9,Models!$J$17:$J$19), 0))))), 0)</f>
        <v>0</v>
      </c>
      <c r="AA422" s="14">
        <f>IF($T422=Models!$E$21,IF($U422&lt;1,LOOKUP($A$3,Models!$D$7:$D$9,Models!$F$22:$F$24),IF(AND($U422&gt;=1,$U422&lt;=3),LOOKUP($A$3,Models!$D$7:$D$9,Models!$G$22:$G$24),IF(AND($U422&gt;=4,$U422&lt;=6),LOOKUP($A$3,Models!$D$7:$D$9,Models!$H$22:$H$24), IF(AND($U422&gt;=7,$U422&lt;=10),LOOKUP($A$3,Models!$D$7:$D$9,Models!$I$22:$I$24), IF($U422 &gt; 10,LOOKUP($A$3,Models!$D$7:$D$9,Models!$J$22:$J$24), 0))))), 0)</f>
        <v>0</v>
      </c>
      <c r="AB422" s="14">
        <f>IF($T422=Models!$E$26,IF($U422&lt;1,LOOKUP($A$3,Models!$D$7:$D$9,Models!$F$27:$F$29),IF(AND($U422&gt;=1,$U422&lt;=3),LOOKUP($A$3,Models!$D$7:$D$9,Models!$G$27:$G$29),IF(AND($U422&gt;=4,$U422&lt;=6),LOOKUP($A$3,Models!$D$7:$D$9,Models!$H$27:$H$29), IF(AND($U422&gt;=7,$U422&lt;=10),LOOKUP($A$3,Models!$D$7:$D$9,Models!$I$27:$I$29), IF($U422 &gt; 10,LOOKUP($A$3,Models!$D$7:$D$9,Models!$J$27:$J$29), 0))))), 0)</f>
        <v>0</v>
      </c>
      <c r="AC422" s="14">
        <f>IF($T422=Models!$E$31,IF($U422&lt;1,LOOKUP($A$3,Models!$D$7:$D$9,Models!$F$32:$F$34),IF(AND($U422&gt;=1,$U422&lt;=3),LOOKUP($A$3,Models!$D$7:$D$9,Models!$G$32:$G$34),IF(AND($U422&gt;=4,$U422&lt;=6),LOOKUP($A$3,Models!$D$7:$D$9,Models!$H$32:$H$34), IF(AND($U422&gt;=7,$U422&lt;=10),LOOKUP($A$3,Models!$D$7:$D$9,Models!$I$32:$I$34), IF($U422 &gt; 10,LOOKUP($A$3,Models!$D$7:$D$9,Models!$J$32:$J$34), 0))))), 0)</f>
        <v>0</v>
      </c>
      <c r="AD422" s="14">
        <f>IF($T422=Models!$E$39,IF($U422&lt;1,LOOKUP($A$3,Models!$D$7:$D$9,Models!$F$40:$F$42),IF(AND($U422&gt;=1,$U422&lt;=4),LOOKUP($A$3,Models!$D$7:$D$9,Models!$G$40:$G$42),IF(AND($U422&gt;=5,$U422&lt;=7),LOOKUP($A$3,Models!$D$7:$D$9,Models!$H$40:$H$42), IF($U422 &gt; 7,LOOKUP($A$3,Models!$D$7:$D$9,Models!$I$40:$I$42), 0)))), 0)</f>
        <v>0</v>
      </c>
      <c r="AE422" s="14">
        <f>IF($T422=Models!$E$44,IF($U422&lt;1,LOOKUP($A$3,Models!$D$7:$D$9,Models!$F$45:$F$47),IF(AND($U422&gt;=1,$U422&lt;=4),LOOKUP($A$3,Models!$D$7:$D$9,Models!$G$45:$G$47),IF(AND($U422&gt;=5,$U422&lt;=7),LOOKUP($A$3,Models!$D$7:$D$9,Models!$H$45:$H$47), IF($U422 &gt; 7,LOOKUP($A$3,Models!$D$7:$D$9,Models!$I$45:$I$47), 0)))), 0)</f>
        <v>0</v>
      </c>
      <c r="AF422" s="14">
        <f>IF($T422=Models!$E$49,IF($U422&lt;1,LOOKUP($A$3,Models!$D$7:$D$9,Models!$F$50:$F$52),IF(AND($U422&gt;=1,$U422&lt;=4),LOOKUP($A$3,Models!$D$7:$D$9,Models!$G$50:$G$52),IF(AND($U422&gt;=5,$U422&lt;=7),LOOKUP($A$3,Models!$D$7:$D$9,Models!$H$50:$H$52), IF($U422 &gt; 7,LOOKUP($A$3,Models!$D$7:$D$9,Models!$I$50:$I$52), 0)))), 0)</f>
        <v>0</v>
      </c>
      <c r="AG422" s="14">
        <f>IF($T422=Models!$E$54,IF($U422&lt;1,LOOKUP($A$3,Models!$D$7:$D$9,Models!$F$55:$F$57),IF(AND($U422&gt;=1,$U422&lt;=4),LOOKUP($A$3,Models!$D$7:$D$9,Models!$G$55:$G$57),IF(AND($U422&gt;=5,$U422&lt;=7),LOOKUP($A$3,Models!$D$7:$D$9,Models!$H$55:$H$57), IF($U422 &gt; 7,LOOKUP($A$3,Models!$D$7:$D$9,Models!$I$55:$I$57), 0)))), 0)</f>
        <v>0</v>
      </c>
      <c r="AH422" s="14">
        <f>IF($T422=Models!$E$59,IF($U422&lt;1,LOOKUP($A$3,Models!$D$7:$D$9,Models!$F$60:$F$62),IF(AND($U422&gt;=1,$U422&lt;=4),LOOKUP($A$3,Models!$D$7:$D$9,Models!$G$60:$G$62),IF(AND($U422&gt;=5,$U422&lt;=7),LOOKUP($A$3,Models!$D$7:$D$9,Models!$H$60:$H$62), IF($U422 &gt; 7,LOOKUP($A$3,Models!$D$7:$D$9,Models!$I$60:$I$62), 0)))), 0)</f>
        <v>0</v>
      </c>
    </row>
    <row r="423" spans="16:34">
      <c r="P423" s="6" t="e">
        <f ca="1">IF(LOOKUP(Beds!A456, Models!$A$4:$A$105, Models!$B$4:$B$105) = "QUEBEC 2", " ", IF(LOOKUP(Beds!A456, Models!$A$4:$A$105, Models!$B$4:$B$105) = "QUEBEC", " ", IF(Beds!B456 = 0, 0, YEAR(NOW())-IF(VALUE(LEFT(Beds!B456,2))&gt;80,CONCATENATE(19,LEFT(Beds!B456,2)),CONCATENATE(20,LEFT(Beds!B456,2))))))</f>
        <v>#N/A</v>
      </c>
      <c r="S423" s="7" t="str">
        <f>LEFT(Beds!A454,4)</f>
        <v/>
      </c>
      <c r="T423" t="str">
        <f>IF(S423 = "", " ", LOOKUP(S423,Models!$A$4:$A$99,Models!$B$4:$B$99))</f>
        <v xml:space="preserve"> </v>
      </c>
      <c r="U423" t="str">
        <f>Beds!C454</f>
        <v/>
      </c>
      <c r="W423">
        <f t="shared" si="6"/>
        <v>0</v>
      </c>
      <c r="X423" s="14">
        <f>IF($T423=Models!$E$6,IF($U423&lt;1,LOOKUP($A$3,Models!$D$7:$D$9,Models!$F$7:$F$9),IF(AND($U423&gt;=1,$U423&lt;=3),LOOKUP($A$3,Models!$D$7:$D$9,Models!$G$7:$G$9),IF(AND($U423&gt;=4,$U423&lt;=6),LOOKUP($A$3,Models!$D$7:$D$9,Models!$H$7:$H$9), IF(AND($U423&gt;=7,$U423&lt;=10),LOOKUP($A$3,Models!$D$7:$D$9,Models!$I$7:$I$9), IF($U423 &gt; 10,LOOKUP($A$3,Models!$D$7:$D$9,Models!$J$7:$J$9), 0))))), 0)</f>
        <v>0</v>
      </c>
      <c r="Y423" s="14">
        <f>IF($T423=Models!$E$11,IF($U423&lt;1,LOOKUP($A$3,Models!$D$7:$D$9,Models!$F$12:$F$14),IF(AND($U423&gt;=1,$U423&lt;=3),LOOKUP($A$3,Models!$D$7:$D$9,Models!$G$12:$G$14),IF(AND($U423&gt;=4,$U423&lt;=6),LOOKUP($A$3,Models!$D$7:$D$9,Models!$H$12:$H$14), IF(AND($U423&gt;=7,$U423&lt;=10),LOOKUP($A$3,Models!$D$7:$D$9,Models!$I$12:$I$14), IF($U423 &gt; 10,LOOKUP($A$3,Models!$D$7:$D$9,Models!$J$12:$J$14), 0))))), 0)</f>
        <v>0</v>
      </c>
      <c r="Z423" s="14">
        <f>IF($T423=Models!$E$16,IF($U423&lt;1,LOOKUP($A$3,Models!$D$7:$D$9,Models!$F$17:$F$19),IF(AND($U423&gt;=1,$U423&lt;=3),LOOKUP($A$3,Models!$D$7:$D$9,Models!$G$17:$G$19),IF(AND($U423&gt;=4,$U423&lt;=6),LOOKUP($A$3,Models!$D$7:$D$9,Models!$H$17:$H$19), IF(AND($U423&gt;=7,$U423&lt;=10),LOOKUP($A$3,Models!$D$7:$D$9,Models!$I$17:$I$19), IF($U423 &gt; 10,LOOKUP($A$3,Models!$D$7:$D$9,Models!$J$17:$J$19), 0))))), 0)</f>
        <v>0</v>
      </c>
      <c r="AA423" s="14">
        <f>IF($T423=Models!$E$21,IF($U423&lt;1,LOOKUP($A$3,Models!$D$7:$D$9,Models!$F$22:$F$24),IF(AND($U423&gt;=1,$U423&lt;=3),LOOKUP($A$3,Models!$D$7:$D$9,Models!$G$22:$G$24),IF(AND($U423&gt;=4,$U423&lt;=6),LOOKUP($A$3,Models!$D$7:$D$9,Models!$H$22:$H$24), IF(AND($U423&gt;=7,$U423&lt;=10),LOOKUP($A$3,Models!$D$7:$D$9,Models!$I$22:$I$24), IF($U423 &gt; 10,LOOKUP($A$3,Models!$D$7:$D$9,Models!$J$22:$J$24), 0))))), 0)</f>
        <v>0</v>
      </c>
      <c r="AB423" s="14">
        <f>IF($T423=Models!$E$26,IF($U423&lt;1,LOOKUP($A$3,Models!$D$7:$D$9,Models!$F$27:$F$29),IF(AND($U423&gt;=1,$U423&lt;=3),LOOKUP($A$3,Models!$D$7:$D$9,Models!$G$27:$G$29),IF(AND($U423&gt;=4,$U423&lt;=6),LOOKUP($A$3,Models!$D$7:$D$9,Models!$H$27:$H$29), IF(AND($U423&gt;=7,$U423&lt;=10),LOOKUP($A$3,Models!$D$7:$D$9,Models!$I$27:$I$29), IF($U423 &gt; 10,LOOKUP($A$3,Models!$D$7:$D$9,Models!$J$27:$J$29), 0))))), 0)</f>
        <v>0</v>
      </c>
      <c r="AC423" s="14">
        <f>IF($T423=Models!$E$31,IF($U423&lt;1,LOOKUP($A$3,Models!$D$7:$D$9,Models!$F$32:$F$34),IF(AND($U423&gt;=1,$U423&lt;=3),LOOKUP($A$3,Models!$D$7:$D$9,Models!$G$32:$G$34),IF(AND($U423&gt;=4,$U423&lt;=6),LOOKUP($A$3,Models!$D$7:$D$9,Models!$H$32:$H$34), IF(AND($U423&gt;=7,$U423&lt;=10),LOOKUP($A$3,Models!$D$7:$D$9,Models!$I$32:$I$34), IF($U423 &gt; 10,LOOKUP($A$3,Models!$D$7:$D$9,Models!$J$32:$J$34), 0))))), 0)</f>
        <v>0</v>
      </c>
      <c r="AD423" s="14">
        <f>IF($T423=Models!$E$39,IF($U423&lt;1,LOOKUP($A$3,Models!$D$7:$D$9,Models!$F$40:$F$42),IF(AND($U423&gt;=1,$U423&lt;=4),LOOKUP($A$3,Models!$D$7:$D$9,Models!$G$40:$G$42),IF(AND($U423&gt;=5,$U423&lt;=7),LOOKUP($A$3,Models!$D$7:$D$9,Models!$H$40:$H$42), IF($U423 &gt; 7,LOOKUP($A$3,Models!$D$7:$D$9,Models!$I$40:$I$42), 0)))), 0)</f>
        <v>0</v>
      </c>
      <c r="AE423" s="14">
        <f>IF($T423=Models!$E$44,IF($U423&lt;1,LOOKUP($A$3,Models!$D$7:$D$9,Models!$F$45:$F$47),IF(AND($U423&gt;=1,$U423&lt;=4),LOOKUP($A$3,Models!$D$7:$D$9,Models!$G$45:$G$47),IF(AND($U423&gt;=5,$U423&lt;=7),LOOKUP($A$3,Models!$D$7:$D$9,Models!$H$45:$H$47), IF($U423 &gt; 7,LOOKUP($A$3,Models!$D$7:$D$9,Models!$I$45:$I$47), 0)))), 0)</f>
        <v>0</v>
      </c>
      <c r="AF423" s="14">
        <f>IF($T423=Models!$E$49,IF($U423&lt;1,LOOKUP($A$3,Models!$D$7:$D$9,Models!$F$50:$F$52),IF(AND($U423&gt;=1,$U423&lt;=4),LOOKUP($A$3,Models!$D$7:$D$9,Models!$G$50:$G$52),IF(AND($U423&gt;=5,$U423&lt;=7),LOOKUP($A$3,Models!$D$7:$D$9,Models!$H$50:$H$52), IF($U423 &gt; 7,LOOKUP($A$3,Models!$D$7:$D$9,Models!$I$50:$I$52), 0)))), 0)</f>
        <v>0</v>
      </c>
      <c r="AG423" s="14">
        <f>IF($T423=Models!$E$54,IF($U423&lt;1,LOOKUP($A$3,Models!$D$7:$D$9,Models!$F$55:$F$57),IF(AND($U423&gt;=1,$U423&lt;=4),LOOKUP($A$3,Models!$D$7:$D$9,Models!$G$55:$G$57),IF(AND($U423&gt;=5,$U423&lt;=7),LOOKUP($A$3,Models!$D$7:$D$9,Models!$H$55:$H$57), IF($U423 &gt; 7,LOOKUP($A$3,Models!$D$7:$D$9,Models!$I$55:$I$57), 0)))), 0)</f>
        <v>0</v>
      </c>
      <c r="AH423" s="14">
        <f>IF($T423=Models!$E$59,IF($U423&lt;1,LOOKUP($A$3,Models!$D$7:$D$9,Models!$F$60:$F$62),IF(AND($U423&gt;=1,$U423&lt;=4),LOOKUP($A$3,Models!$D$7:$D$9,Models!$G$60:$G$62),IF(AND($U423&gt;=5,$U423&lt;=7),LOOKUP($A$3,Models!$D$7:$D$9,Models!$H$60:$H$62), IF($U423 &gt; 7,LOOKUP($A$3,Models!$D$7:$D$9,Models!$I$60:$I$62), 0)))), 0)</f>
        <v>0</v>
      </c>
    </row>
    <row r="424" spans="16:34">
      <c r="P424" s="6" t="e">
        <f ca="1">IF(LOOKUP(Beds!A457, Models!$A$4:$A$105, Models!$B$4:$B$105) = "QUEBEC 2", " ", IF(LOOKUP(Beds!A457, Models!$A$4:$A$105, Models!$B$4:$B$105) = "QUEBEC", " ", IF(Beds!B457 = 0, 0, YEAR(NOW())-IF(VALUE(LEFT(Beds!B457,2))&gt;80,CONCATENATE(19,LEFT(Beds!B457,2)),CONCATENATE(20,LEFT(Beds!B457,2))))))</f>
        <v>#N/A</v>
      </c>
      <c r="S424" s="7" t="str">
        <f>LEFT(Beds!A455,4)</f>
        <v/>
      </c>
      <c r="T424" t="str">
        <f>IF(S424 = "", " ", LOOKUP(S424,Models!$A$4:$A$99,Models!$B$4:$B$99))</f>
        <v xml:space="preserve"> </v>
      </c>
      <c r="U424" t="str">
        <f>Beds!C455</f>
        <v/>
      </c>
      <c r="W424">
        <f t="shared" si="6"/>
        <v>0</v>
      </c>
      <c r="X424" s="14">
        <f>IF($T424=Models!$E$6,IF($U424&lt;1,LOOKUP($A$3,Models!$D$7:$D$9,Models!$F$7:$F$9),IF(AND($U424&gt;=1,$U424&lt;=3),LOOKUP($A$3,Models!$D$7:$D$9,Models!$G$7:$G$9),IF(AND($U424&gt;=4,$U424&lt;=6),LOOKUP($A$3,Models!$D$7:$D$9,Models!$H$7:$H$9), IF(AND($U424&gt;=7,$U424&lt;=10),LOOKUP($A$3,Models!$D$7:$D$9,Models!$I$7:$I$9), IF($U424 &gt; 10,LOOKUP($A$3,Models!$D$7:$D$9,Models!$J$7:$J$9), 0))))), 0)</f>
        <v>0</v>
      </c>
      <c r="Y424" s="14">
        <f>IF($T424=Models!$E$11,IF($U424&lt;1,LOOKUP($A$3,Models!$D$7:$D$9,Models!$F$12:$F$14),IF(AND($U424&gt;=1,$U424&lt;=3),LOOKUP($A$3,Models!$D$7:$D$9,Models!$G$12:$G$14),IF(AND($U424&gt;=4,$U424&lt;=6),LOOKUP($A$3,Models!$D$7:$D$9,Models!$H$12:$H$14), IF(AND($U424&gt;=7,$U424&lt;=10),LOOKUP($A$3,Models!$D$7:$D$9,Models!$I$12:$I$14), IF($U424 &gt; 10,LOOKUP($A$3,Models!$D$7:$D$9,Models!$J$12:$J$14), 0))))), 0)</f>
        <v>0</v>
      </c>
      <c r="Z424" s="14">
        <f>IF($T424=Models!$E$16,IF($U424&lt;1,LOOKUP($A$3,Models!$D$7:$D$9,Models!$F$17:$F$19),IF(AND($U424&gt;=1,$U424&lt;=3),LOOKUP($A$3,Models!$D$7:$D$9,Models!$G$17:$G$19),IF(AND($U424&gt;=4,$U424&lt;=6),LOOKUP($A$3,Models!$D$7:$D$9,Models!$H$17:$H$19), IF(AND($U424&gt;=7,$U424&lt;=10),LOOKUP($A$3,Models!$D$7:$D$9,Models!$I$17:$I$19), IF($U424 &gt; 10,LOOKUP($A$3,Models!$D$7:$D$9,Models!$J$17:$J$19), 0))))), 0)</f>
        <v>0</v>
      </c>
      <c r="AA424" s="14">
        <f>IF($T424=Models!$E$21,IF($U424&lt;1,LOOKUP($A$3,Models!$D$7:$D$9,Models!$F$22:$F$24),IF(AND($U424&gt;=1,$U424&lt;=3),LOOKUP($A$3,Models!$D$7:$D$9,Models!$G$22:$G$24),IF(AND($U424&gt;=4,$U424&lt;=6),LOOKUP($A$3,Models!$D$7:$D$9,Models!$H$22:$H$24), IF(AND($U424&gt;=7,$U424&lt;=10),LOOKUP($A$3,Models!$D$7:$D$9,Models!$I$22:$I$24), IF($U424 &gt; 10,LOOKUP($A$3,Models!$D$7:$D$9,Models!$J$22:$J$24), 0))))), 0)</f>
        <v>0</v>
      </c>
      <c r="AB424" s="14">
        <f>IF($T424=Models!$E$26,IF($U424&lt;1,LOOKUP($A$3,Models!$D$7:$D$9,Models!$F$27:$F$29),IF(AND($U424&gt;=1,$U424&lt;=3),LOOKUP($A$3,Models!$D$7:$D$9,Models!$G$27:$G$29),IF(AND($U424&gt;=4,$U424&lt;=6),LOOKUP($A$3,Models!$D$7:$D$9,Models!$H$27:$H$29), IF(AND($U424&gt;=7,$U424&lt;=10),LOOKUP($A$3,Models!$D$7:$D$9,Models!$I$27:$I$29), IF($U424 &gt; 10,LOOKUP($A$3,Models!$D$7:$D$9,Models!$J$27:$J$29), 0))))), 0)</f>
        <v>0</v>
      </c>
      <c r="AC424" s="14">
        <f>IF($T424=Models!$E$31,IF($U424&lt;1,LOOKUP($A$3,Models!$D$7:$D$9,Models!$F$32:$F$34),IF(AND($U424&gt;=1,$U424&lt;=3),LOOKUP($A$3,Models!$D$7:$D$9,Models!$G$32:$G$34),IF(AND($U424&gt;=4,$U424&lt;=6),LOOKUP($A$3,Models!$D$7:$D$9,Models!$H$32:$H$34), IF(AND($U424&gt;=7,$U424&lt;=10),LOOKUP($A$3,Models!$D$7:$D$9,Models!$I$32:$I$34), IF($U424 &gt; 10,LOOKUP($A$3,Models!$D$7:$D$9,Models!$J$32:$J$34), 0))))), 0)</f>
        <v>0</v>
      </c>
      <c r="AD424" s="14">
        <f>IF($T424=Models!$E$39,IF($U424&lt;1,LOOKUP($A$3,Models!$D$7:$D$9,Models!$F$40:$F$42),IF(AND($U424&gt;=1,$U424&lt;=4),LOOKUP($A$3,Models!$D$7:$D$9,Models!$G$40:$G$42),IF(AND($U424&gt;=5,$U424&lt;=7),LOOKUP($A$3,Models!$D$7:$D$9,Models!$H$40:$H$42), IF($U424 &gt; 7,LOOKUP($A$3,Models!$D$7:$D$9,Models!$I$40:$I$42), 0)))), 0)</f>
        <v>0</v>
      </c>
      <c r="AE424" s="14">
        <f>IF($T424=Models!$E$44,IF($U424&lt;1,LOOKUP($A$3,Models!$D$7:$D$9,Models!$F$45:$F$47),IF(AND($U424&gt;=1,$U424&lt;=4),LOOKUP($A$3,Models!$D$7:$D$9,Models!$G$45:$G$47),IF(AND($U424&gt;=5,$U424&lt;=7),LOOKUP($A$3,Models!$D$7:$D$9,Models!$H$45:$H$47), IF($U424 &gt; 7,LOOKUP($A$3,Models!$D$7:$D$9,Models!$I$45:$I$47), 0)))), 0)</f>
        <v>0</v>
      </c>
      <c r="AF424" s="14">
        <f>IF($T424=Models!$E$49,IF($U424&lt;1,LOOKUP($A$3,Models!$D$7:$D$9,Models!$F$50:$F$52),IF(AND($U424&gt;=1,$U424&lt;=4),LOOKUP($A$3,Models!$D$7:$D$9,Models!$G$50:$G$52),IF(AND($U424&gt;=5,$U424&lt;=7),LOOKUP($A$3,Models!$D$7:$D$9,Models!$H$50:$H$52), IF($U424 &gt; 7,LOOKUP($A$3,Models!$D$7:$D$9,Models!$I$50:$I$52), 0)))), 0)</f>
        <v>0</v>
      </c>
      <c r="AG424" s="14">
        <f>IF($T424=Models!$E$54,IF($U424&lt;1,LOOKUP($A$3,Models!$D$7:$D$9,Models!$F$55:$F$57),IF(AND($U424&gt;=1,$U424&lt;=4),LOOKUP($A$3,Models!$D$7:$D$9,Models!$G$55:$G$57),IF(AND($U424&gt;=5,$U424&lt;=7),LOOKUP($A$3,Models!$D$7:$D$9,Models!$H$55:$H$57), IF($U424 &gt; 7,LOOKUP($A$3,Models!$D$7:$D$9,Models!$I$55:$I$57), 0)))), 0)</f>
        <v>0</v>
      </c>
      <c r="AH424" s="14">
        <f>IF($T424=Models!$E$59,IF($U424&lt;1,LOOKUP($A$3,Models!$D$7:$D$9,Models!$F$60:$F$62),IF(AND($U424&gt;=1,$U424&lt;=4),LOOKUP($A$3,Models!$D$7:$D$9,Models!$G$60:$G$62),IF(AND($U424&gt;=5,$U424&lt;=7),LOOKUP($A$3,Models!$D$7:$D$9,Models!$H$60:$H$62), IF($U424 &gt; 7,LOOKUP($A$3,Models!$D$7:$D$9,Models!$I$60:$I$62), 0)))), 0)</f>
        <v>0</v>
      </c>
    </row>
    <row r="425" spans="16:34">
      <c r="P425" s="6" t="e">
        <f ca="1">IF(LOOKUP(Beds!A458, Models!$A$4:$A$105, Models!$B$4:$B$105) = "QUEBEC 2", " ", IF(LOOKUP(Beds!A458, Models!$A$4:$A$105, Models!$B$4:$B$105) = "QUEBEC", " ", IF(Beds!B458 = 0, 0, YEAR(NOW())-IF(VALUE(LEFT(Beds!B458,2))&gt;80,CONCATENATE(19,LEFT(Beds!B458,2)),CONCATENATE(20,LEFT(Beds!B458,2))))))</f>
        <v>#N/A</v>
      </c>
      <c r="S425" s="7" t="str">
        <f>LEFT(Beds!A456,4)</f>
        <v/>
      </c>
      <c r="T425" t="str">
        <f>IF(S425 = "", " ", LOOKUP(S425,Models!$A$4:$A$99,Models!$B$4:$B$99))</f>
        <v xml:space="preserve"> </v>
      </c>
      <c r="U425" t="str">
        <f>Beds!C456</f>
        <v/>
      </c>
      <c r="W425">
        <f t="shared" si="6"/>
        <v>0</v>
      </c>
      <c r="X425" s="14">
        <f>IF($T425=Models!$E$6,IF($U425&lt;1,LOOKUP($A$3,Models!$D$7:$D$9,Models!$F$7:$F$9),IF(AND($U425&gt;=1,$U425&lt;=3),LOOKUP($A$3,Models!$D$7:$D$9,Models!$G$7:$G$9),IF(AND($U425&gt;=4,$U425&lt;=6),LOOKUP($A$3,Models!$D$7:$D$9,Models!$H$7:$H$9), IF(AND($U425&gt;=7,$U425&lt;=10),LOOKUP($A$3,Models!$D$7:$D$9,Models!$I$7:$I$9), IF($U425 &gt; 10,LOOKUP($A$3,Models!$D$7:$D$9,Models!$J$7:$J$9), 0))))), 0)</f>
        <v>0</v>
      </c>
      <c r="Y425" s="14">
        <f>IF($T425=Models!$E$11,IF($U425&lt;1,LOOKUP($A$3,Models!$D$7:$D$9,Models!$F$12:$F$14),IF(AND($U425&gt;=1,$U425&lt;=3),LOOKUP($A$3,Models!$D$7:$D$9,Models!$G$12:$G$14),IF(AND($U425&gt;=4,$U425&lt;=6),LOOKUP($A$3,Models!$D$7:$D$9,Models!$H$12:$H$14), IF(AND($U425&gt;=7,$U425&lt;=10),LOOKUP($A$3,Models!$D$7:$D$9,Models!$I$12:$I$14), IF($U425 &gt; 10,LOOKUP($A$3,Models!$D$7:$D$9,Models!$J$12:$J$14), 0))))), 0)</f>
        <v>0</v>
      </c>
      <c r="Z425" s="14">
        <f>IF($T425=Models!$E$16,IF($U425&lt;1,LOOKUP($A$3,Models!$D$7:$D$9,Models!$F$17:$F$19),IF(AND($U425&gt;=1,$U425&lt;=3),LOOKUP($A$3,Models!$D$7:$D$9,Models!$G$17:$G$19),IF(AND($U425&gt;=4,$U425&lt;=6),LOOKUP($A$3,Models!$D$7:$D$9,Models!$H$17:$H$19), IF(AND($U425&gt;=7,$U425&lt;=10),LOOKUP($A$3,Models!$D$7:$D$9,Models!$I$17:$I$19), IF($U425 &gt; 10,LOOKUP($A$3,Models!$D$7:$D$9,Models!$J$17:$J$19), 0))))), 0)</f>
        <v>0</v>
      </c>
      <c r="AA425" s="14">
        <f>IF($T425=Models!$E$21,IF($U425&lt;1,LOOKUP($A$3,Models!$D$7:$D$9,Models!$F$22:$F$24),IF(AND($U425&gt;=1,$U425&lt;=3),LOOKUP($A$3,Models!$D$7:$D$9,Models!$G$22:$G$24),IF(AND($U425&gt;=4,$U425&lt;=6),LOOKUP($A$3,Models!$D$7:$D$9,Models!$H$22:$H$24), IF(AND($U425&gt;=7,$U425&lt;=10),LOOKUP($A$3,Models!$D$7:$D$9,Models!$I$22:$I$24), IF($U425 &gt; 10,LOOKUP($A$3,Models!$D$7:$D$9,Models!$J$22:$J$24), 0))))), 0)</f>
        <v>0</v>
      </c>
      <c r="AB425" s="14">
        <f>IF($T425=Models!$E$26,IF($U425&lt;1,LOOKUP($A$3,Models!$D$7:$D$9,Models!$F$27:$F$29),IF(AND($U425&gt;=1,$U425&lt;=3),LOOKUP($A$3,Models!$D$7:$D$9,Models!$G$27:$G$29),IF(AND($U425&gt;=4,$U425&lt;=6),LOOKUP($A$3,Models!$D$7:$D$9,Models!$H$27:$H$29), IF(AND($U425&gt;=7,$U425&lt;=10),LOOKUP($A$3,Models!$D$7:$D$9,Models!$I$27:$I$29), IF($U425 &gt; 10,LOOKUP($A$3,Models!$D$7:$D$9,Models!$J$27:$J$29), 0))))), 0)</f>
        <v>0</v>
      </c>
      <c r="AC425" s="14">
        <f>IF($T425=Models!$E$31,IF($U425&lt;1,LOOKUP($A$3,Models!$D$7:$D$9,Models!$F$32:$F$34),IF(AND($U425&gt;=1,$U425&lt;=3),LOOKUP($A$3,Models!$D$7:$D$9,Models!$G$32:$G$34),IF(AND($U425&gt;=4,$U425&lt;=6),LOOKUP($A$3,Models!$D$7:$D$9,Models!$H$32:$H$34), IF(AND($U425&gt;=7,$U425&lt;=10),LOOKUP($A$3,Models!$D$7:$D$9,Models!$I$32:$I$34), IF($U425 &gt; 10,LOOKUP($A$3,Models!$D$7:$D$9,Models!$J$32:$J$34), 0))))), 0)</f>
        <v>0</v>
      </c>
      <c r="AD425" s="14">
        <f>IF($T425=Models!$E$39,IF($U425&lt;1,LOOKUP($A$3,Models!$D$7:$D$9,Models!$F$40:$F$42),IF(AND($U425&gt;=1,$U425&lt;=4),LOOKUP($A$3,Models!$D$7:$D$9,Models!$G$40:$G$42),IF(AND($U425&gt;=5,$U425&lt;=7),LOOKUP($A$3,Models!$D$7:$D$9,Models!$H$40:$H$42), IF($U425 &gt; 7,LOOKUP($A$3,Models!$D$7:$D$9,Models!$I$40:$I$42), 0)))), 0)</f>
        <v>0</v>
      </c>
      <c r="AE425" s="14">
        <f>IF($T425=Models!$E$44,IF($U425&lt;1,LOOKUP($A$3,Models!$D$7:$D$9,Models!$F$45:$F$47),IF(AND($U425&gt;=1,$U425&lt;=4),LOOKUP($A$3,Models!$D$7:$D$9,Models!$G$45:$G$47),IF(AND($U425&gt;=5,$U425&lt;=7),LOOKUP($A$3,Models!$D$7:$D$9,Models!$H$45:$H$47), IF($U425 &gt; 7,LOOKUP($A$3,Models!$D$7:$D$9,Models!$I$45:$I$47), 0)))), 0)</f>
        <v>0</v>
      </c>
      <c r="AF425" s="14">
        <f>IF($T425=Models!$E$49,IF($U425&lt;1,LOOKUP($A$3,Models!$D$7:$D$9,Models!$F$50:$F$52),IF(AND($U425&gt;=1,$U425&lt;=4),LOOKUP($A$3,Models!$D$7:$D$9,Models!$G$50:$G$52),IF(AND($U425&gt;=5,$U425&lt;=7),LOOKUP($A$3,Models!$D$7:$D$9,Models!$H$50:$H$52), IF($U425 &gt; 7,LOOKUP($A$3,Models!$D$7:$D$9,Models!$I$50:$I$52), 0)))), 0)</f>
        <v>0</v>
      </c>
      <c r="AG425" s="14">
        <f>IF($T425=Models!$E$54,IF($U425&lt;1,LOOKUP($A$3,Models!$D$7:$D$9,Models!$F$55:$F$57),IF(AND($U425&gt;=1,$U425&lt;=4),LOOKUP($A$3,Models!$D$7:$D$9,Models!$G$55:$G$57),IF(AND($U425&gt;=5,$U425&lt;=7),LOOKUP($A$3,Models!$D$7:$D$9,Models!$H$55:$H$57), IF($U425 &gt; 7,LOOKUP($A$3,Models!$D$7:$D$9,Models!$I$55:$I$57), 0)))), 0)</f>
        <v>0</v>
      </c>
      <c r="AH425" s="14">
        <f>IF($T425=Models!$E$59,IF($U425&lt;1,LOOKUP($A$3,Models!$D$7:$D$9,Models!$F$60:$F$62),IF(AND($U425&gt;=1,$U425&lt;=4),LOOKUP($A$3,Models!$D$7:$D$9,Models!$G$60:$G$62),IF(AND($U425&gt;=5,$U425&lt;=7),LOOKUP($A$3,Models!$D$7:$D$9,Models!$H$60:$H$62), IF($U425 &gt; 7,LOOKUP($A$3,Models!$D$7:$D$9,Models!$I$60:$I$62), 0)))), 0)</f>
        <v>0</v>
      </c>
    </row>
    <row r="426" spans="16:34">
      <c r="P426" s="6" t="e">
        <f ca="1">IF(LOOKUP(Beds!A459, Models!$A$4:$A$105, Models!$B$4:$B$105) = "QUEBEC 2", " ", IF(LOOKUP(Beds!A459, Models!$A$4:$A$105, Models!$B$4:$B$105) = "QUEBEC", " ", IF(Beds!B459 = 0, 0, YEAR(NOW())-IF(VALUE(LEFT(Beds!B459,2))&gt;80,CONCATENATE(19,LEFT(Beds!B459,2)),CONCATENATE(20,LEFT(Beds!B459,2))))))</f>
        <v>#N/A</v>
      </c>
      <c r="S426" s="7" t="str">
        <f>LEFT(Beds!A457,4)</f>
        <v/>
      </c>
      <c r="T426" t="str">
        <f>IF(S426 = "", " ", LOOKUP(S426,Models!$A$4:$A$99,Models!$B$4:$B$99))</f>
        <v xml:space="preserve"> </v>
      </c>
      <c r="U426" t="str">
        <f>Beds!C457</f>
        <v/>
      </c>
      <c r="W426">
        <f t="shared" si="6"/>
        <v>0</v>
      </c>
      <c r="X426" s="14">
        <f>IF($T426=Models!$E$6,IF($U426&lt;1,LOOKUP($A$3,Models!$D$7:$D$9,Models!$F$7:$F$9),IF(AND($U426&gt;=1,$U426&lt;=3),LOOKUP($A$3,Models!$D$7:$D$9,Models!$G$7:$G$9),IF(AND($U426&gt;=4,$U426&lt;=6),LOOKUP($A$3,Models!$D$7:$D$9,Models!$H$7:$H$9), IF(AND($U426&gt;=7,$U426&lt;=10),LOOKUP($A$3,Models!$D$7:$D$9,Models!$I$7:$I$9), IF($U426 &gt; 10,LOOKUP($A$3,Models!$D$7:$D$9,Models!$J$7:$J$9), 0))))), 0)</f>
        <v>0</v>
      </c>
      <c r="Y426" s="14">
        <f>IF($T426=Models!$E$11,IF($U426&lt;1,LOOKUP($A$3,Models!$D$7:$D$9,Models!$F$12:$F$14),IF(AND($U426&gt;=1,$U426&lt;=3),LOOKUP($A$3,Models!$D$7:$D$9,Models!$G$12:$G$14),IF(AND($U426&gt;=4,$U426&lt;=6),LOOKUP($A$3,Models!$D$7:$D$9,Models!$H$12:$H$14), IF(AND($U426&gt;=7,$U426&lt;=10),LOOKUP($A$3,Models!$D$7:$D$9,Models!$I$12:$I$14), IF($U426 &gt; 10,LOOKUP($A$3,Models!$D$7:$D$9,Models!$J$12:$J$14), 0))))), 0)</f>
        <v>0</v>
      </c>
      <c r="Z426" s="14">
        <f>IF($T426=Models!$E$16,IF($U426&lt;1,LOOKUP($A$3,Models!$D$7:$D$9,Models!$F$17:$F$19),IF(AND($U426&gt;=1,$U426&lt;=3),LOOKUP($A$3,Models!$D$7:$D$9,Models!$G$17:$G$19),IF(AND($U426&gt;=4,$U426&lt;=6),LOOKUP($A$3,Models!$D$7:$D$9,Models!$H$17:$H$19), IF(AND($U426&gt;=7,$U426&lt;=10),LOOKUP($A$3,Models!$D$7:$D$9,Models!$I$17:$I$19), IF($U426 &gt; 10,LOOKUP($A$3,Models!$D$7:$D$9,Models!$J$17:$J$19), 0))))), 0)</f>
        <v>0</v>
      </c>
      <c r="AA426" s="14">
        <f>IF($T426=Models!$E$21,IF($U426&lt;1,LOOKUP($A$3,Models!$D$7:$D$9,Models!$F$22:$F$24),IF(AND($U426&gt;=1,$U426&lt;=3),LOOKUP($A$3,Models!$D$7:$D$9,Models!$G$22:$G$24),IF(AND($U426&gt;=4,$U426&lt;=6),LOOKUP($A$3,Models!$D$7:$D$9,Models!$H$22:$H$24), IF(AND($U426&gt;=7,$U426&lt;=10),LOOKUP($A$3,Models!$D$7:$D$9,Models!$I$22:$I$24), IF($U426 &gt; 10,LOOKUP($A$3,Models!$D$7:$D$9,Models!$J$22:$J$24), 0))))), 0)</f>
        <v>0</v>
      </c>
      <c r="AB426" s="14">
        <f>IF($T426=Models!$E$26,IF($U426&lt;1,LOOKUP($A$3,Models!$D$7:$D$9,Models!$F$27:$F$29),IF(AND($U426&gt;=1,$U426&lt;=3),LOOKUP($A$3,Models!$D$7:$D$9,Models!$G$27:$G$29),IF(AND($U426&gt;=4,$U426&lt;=6),LOOKUP($A$3,Models!$D$7:$D$9,Models!$H$27:$H$29), IF(AND($U426&gt;=7,$U426&lt;=10),LOOKUP($A$3,Models!$D$7:$D$9,Models!$I$27:$I$29), IF($U426 &gt; 10,LOOKUP($A$3,Models!$D$7:$D$9,Models!$J$27:$J$29), 0))))), 0)</f>
        <v>0</v>
      </c>
      <c r="AC426" s="14">
        <f>IF($T426=Models!$E$31,IF($U426&lt;1,LOOKUP($A$3,Models!$D$7:$D$9,Models!$F$32:$F$34),IF(AND($U426&gt;=1,$U426&lt;=3),LOOKUP($A$3,Models!$D$7:$D$9,Models!$G$32:$G$34),IF(AND($U426&gt;=4,$U426&lt;=6),LOOKUP($A$3,Models!$D$7:$D$9,Models!$H$32:$H$34), IF(AND($U426&gt;=7,$U426&lt;=10),LOOKUP($A$3,Models!$D$7:$D$9,Models!$I$32:$I$34), IF($U426 &gt; 10,LOOKUP($A$3,Models!$D$7:$D$9,Models!$J$32:$J$34), 0))))), 0)</f>
        <v>0</v>
      </c>
      <c r="AD426" s="14">
        <f>IF($T426=Models!$E$39,IF($U426&lt;1,LOOKUP($A$3,Models!$D$7:$D$9,Models!$F$40:$F$42),IF(AND($U426&gt;=1,$U426&lt;=4),LOOKUP($A$3,Models!$D$7:$D$9,Models!$G$40:$G$42),IF(AND($U426&gt;=5,$U426&lt;=7),LOOKUP($A$3,Models!$D$7:$D$9,Models!$H$40:$H$42), IF($U426 &gt; 7,LOOKUP($A$3,Models!$D$7:$D$9,Models!$I$40:$I$42), 0)))), 0)</f>
        <v>0</v>
      </c>
      <c r="AE426" s="14">
        <f>IF($T426=Models!$E$44,IF($U426&lt;1,LOOKUP($A$3,Models!$D$7:$D$9,Models!$F$45:$F$47),IF(AND($U426&gt;=1,$U426&lt;=4),LOOKUP($A$3,Models!$D$7:$D$9,Models!$G$45:$G$47),IF(AND($U426&gt;=5,$U426&lt;=7),LOOKUP($A$3,Models!$D$7:$D$9,Models!$H$45:$H$47), IF($U426 &gt; 7,LOOKUP($A$3,Models!$D$7:$D$9,Models!$I$45:$I$47), 0)))), 0)</f>
        <v>0</v>
      </c>
      <c r="AF426" s="14">
        <f>IF($T426=Models!$E$49,IF($U426&lt;1,LOOKUP($A$3,Models!$D$7:$D$9,Models!$F$50:$F$52),IF(AND($U426&gt;=1,$U426&lt;=4),LOOKUP($A$3,Models!$D$7:$D$9,Models!$G$50:$G$52),IF(AND($U426&gt;=5,$U426&lt;=7),LOOKUP($A$3,Models!$D$7:$D$9,Models!$H$50:$H$52), IF($U426 &gt; 7,LOOKUP($A$3,Models!$D$7:$D$9,Models!$I$50:$I$52), 0)))), 0)</f>
        <v>0</v>
      </c>
      <c r="AG426" s="14">
        <f>IF($T426=Models!$E$54,IF($U426&lt;1,LOOKUP($A$3,Models!$D$7:$D$9,Models!$F$55:$F$57),IF(AND($U426&gt;=1,$U426&lt;=4),LOOKUP($A$3,Models!$D$7:$D$9,Models!$G$55:$G$57),IF(AND($U426&gt;=5,$U426&lt;=7),LOOKUP($A$3,Models!$D$7:$D$9,Models!$H$55:$H$57), IF($U426 &gt; 7,LOOKUP($A$3,Models!$D$7:$D$9,Models!$I$55:$I$57), 0)))), 0)</f>
        <v>0</v>
      </c>
      <c r="AH426" s="14">
        <f>IF($T426=Models!$E$59,IF($U426&lt;1,LOOKUP($A$3,Models!$D$7:$D$9,Models!$F$60:$F$62),IF(AND($U426&gt;=1,$U426&lt;=4),LOOKUP($A$3,Models!$D$7:$D$9,Models!$G$60:$G$62),IF(AND($U426&gt;=5,$U426&lt;=7),LOOKUP($A$3,Models!$D$7:$D$9,Models!$H$60:$H$62), IF($U426 &gt; 7,LOOKUP($A$3,Models!$D$7:$D$9,Models!$I$60:$I$62), 0)))), 0)</f>
        <v>0</v>
      </c>
    </row>
    <row r="427" spans="16:34">
      <c r="P427" s="6" t="e">
        <f ca="1">IF(LOOKUP(Beds!A460, Models!$A$4:$A$105, Models!$B$4:$B$105) = "QUEBEC 2", " ", IF(LOOKUP(Beds!A460, Models!$A$4:$A$105, Models!$B$4:$B$105) = "QUEBEC", " ", IF(Beds!B460 = 0, 0, YEAR(NOW())-IF(VALUE(LEFT(Beds!B460,2))&gt;80,CONCATENATE(19,LEFT(Beds!B460,2)),CONCATENATE(20,LEFT(Beds!B460,2))))))</f>
        <v>#N/A</v>
      </c>
      <c r="S427" s="7" t="str">
        <f>LEFT(Beds!A458,4)</f>
        <v/>
      </c>
      <c r="T427" t="str">
        <f>IF(S427 = "", " ", LOOKUP(S427,Models!$A$4:$A$99,Models!$B$4:$B$99))</f>
        <v xml:space="preserve"> </v>
      </c>
      <c r="U427" t="str">
        <f>Beds!C458</f>
        <v/>
      </c>
      <c r="W427">
        <f t="shared" si="6"/>
        <v>0</v>
      </c>
      <c r="X427" s="14">
        <f>IF($T427=Models!$E$6,IF($U427&lt;1,LOOKUP($A$3,Models!$D$7:$D$9,Models!$F$7:$F$9),IF(AND($U427&gt;=1,$U427&lt;=3),LOOKUP($A$3,Models!$D$7:$D$9,Models!$G$7:$G$9),IF(AND($U427&gt;=4,$U427&lt;=6),LOOKUP($A$3,Models!$D$7:$D$9,Models!$H$7:$H$9), IF(AND($U427&gt;=7,$U427&lt;=10),LOOKUP($A$3,Models!$D$7:$D$9,Models!$I$7:$I$9), IF($U427 &gt; 10,LOOKUP($A$3,Models!$D$7:$D$9,Models!$J$7:$J$9), 0))))), 0)</f>
        <v>0</v>
      </c>
      <c r="Y427" s="14">
        <f>IF($T427=Models!$E$11,IF($U427&lt;1,LOOKUP($A$3,Models!$D$7:$D$9,Models!$F$12:$F$14),IF(AND($U427&gt;=1,$U427&lt;=3),LOOKUP($A$3,Models!$D$7:$D$9,Models!$G$12:$G$14),IF(AND($U427&gt;=4,$U427&lt;=6),LOOKUP($A$3,Models!$D$7:$D$9,Models!$H$12:$H$14), IF(AND($U427&gt;=7,$U427&lt;=10),LOOKUP($A$3,Models!$D$7:$D$9,Models!$I$12:$I$14), IF($U427 &gt; 10,LOOKUP($A$3,Models!$D$7:$D$9,Models!$J$12:$J$14), 0))))), 0)</f>
        <v>0</v>
      </c>
      <c r="Z427" s="14">
        <f>IF($T427=Models!$E$16,IF($U427&lt;1,LOOKUP($A$3,Models!$D$7:$D$9,Models!$F$17:$F$19),IF(AND($U427&gt;=1,$U427&lt;=3),LOOKUP($A$3,Models!$D$7:$D$9,Models!$G$17:$G$19),IF(AND($U427&gt;=4,$U427&lt;=6),LOOKUP($A$3,Models!$D$7:$D$9,Models!$H$17:$H$19), IF(AND($U427&gt;=7,$U427&lt;=10),LOOKUP($A$3,Models!$D$7:$D$9,Models!$I$17:$I$19), IF($U427 &gt; 10,LOOKUP($A$3,Models!$D$7:$D$9,Models!$J$17:$J$19), 0))))), 0)</f>
        <v>0</v>
      </c>
      <c r="AA427" s="14">
        <f>IF($T427=Models!$E$21,IF($U427&lt;1,LOOKUP($A$3,Models!$D$7:$D$9,Models!$F$22:$F$24),IF(AND($U427&gt;=1,$U427&lt;=3),LOOKUP($A$3,Models!$D$7:$D$9,Models!$G$22:$G$24),IF(AND($U427&gt;=4,$U427&lt;=6),LOOKUP($A$3,Models!$D$7:$D$9,Models!$H$22:$H$24), IF(AND($U427&gt;=7,$U427&lt;=10),LOOKUP($A$3,Models!$D$7:$D$9,Models!$I$22:$I$24), IF($U427 &gt; 10,LOOKUP($A$3,Models!$D$7:$D$9,Models!$J$22:$J$24), 0))))), 0)</f>
        <v>0</v>
      </c>
      <c r="AB427" s="14">
        <f>IF($T427=Models!$E$26,IF($U427&lt;1,LOOKUP($A$3,Models!$D$7:$D$9,Models!$F$27:$F$29),IF(AND($U427&gt;=1,$U427&lt;=3),LOOKUP($A$3,Models!$D$7:$D$9,Models!$G$27:$G$29),IF(AND($U427&gt;=4,$U427&lt;=6),LOOKUP($A$3,Models!$D$7:$D$9,Models!$H$27:$H$29), IF(AND($U427&gt;=7,$U427&lt;=10),LOOKUP($A$3,Models!$D$7:$D$9,Models!$I$27:$I$29), IF($U427 &gt; 10,LOOKUP($A$3,Models!$D$7:$D$9,Models!$J$27:$J$29), 0))))), 0)</f>
        <v>0</v>
      </c>
      <c r="AC427" s="14">
        <f>IF($T427=Models!$E$31,IF($U427&lt;1,LOOKUP($A$3,Models!$D$7:$D$9,Models!$F$32:$F$34),IF(AND($U427&gt;=1,$U427&lt;=3),LOOKUP($A$3,Models!$D$7:$D$9,Models!$G$32:$G$34),IF(AND($U427&gt;=4,$U427&lt;=6),LOOKUP($A$3,Models!$D$7:$D$9,Models!$H$32:$H$34), IF(AND($U427&gt;=7,$U427&lt;=10),LOOKUP($A$3,Models!$D$7:$D$9,Models!$I$32:$I$34), IF($U427 &gt; 10,LOOKUP($A$3,Models!$D$7:$D$9,Models!$J$32:$J$34), 0))))), 0)</f>
        <v>0</v>
      </c>
      <c r="AD427" s="14">
        <f>IF($T427=Models!$E$39,IF($U427&lt;1,LOOKUP($A$3,Models!$D$7:$D$9,Models!$F$40:$F$42),IF(AND($U427&gt;=1,$U427&lt;=4),LOOKUP($A$3,Models!$D$7:$D$9,Models!$G$40:$G$42),IF(AND($U427&gt;=5,$U427&lt;=7),LOOKUP($A$3,Models!$D$7:$D$9,Models!$H$40:$H$42), IF($U427 &gt; 7,LOOKUP($A$3,Models!$D$7:$D$9,Models!$I$40:$I$42), 0)))), 0)</f>
        <v>0</v>
      </c>
      <c r="AE427" s="14">
        <f>IF($T427=Models!$E$44,IF($U427&lt;1,LOOKUP($A$3,Models!$D$7:$D$9,Models!$F$45:$F$47),IF(AND($U427&gt;=1,$U427&lt;=4),LOOKUP($A$3,Models!$D$7:$D$9,Models!$G$45:$G$47),IF(AND($U427&gt;=5,$U427&lt;=7),LOOKUP($A$3,Models!$D$7:$D$9,Models!$H$45:$H$47), IF($U427 &gt; 7,LOOKUP($A$3,Models!$D$7:$D$9,Models!$I$45:$I$47), 0)))), 0)</f>
        <v>0</v>
      </c>
      <c r="AF427" s="14">
        <f>IF($T427=Models!$E$49,IF($U427&lt;1,LOOKUP($A$3,Models!$D$7:$D$9,Models!$F$50:$F$52),IF(AND($U427&gt;=1,$U427&lt;=4),LOOKUP($A$3,Models!$D$7:$D$9,Models!$G$50:$G$52),IF(AND($U427&gt;=5,$U427&lt;=7),LOOKUP($A$3,Models!$D$7:$D$9,Models!$H$50:$H$52), IF($U427 &gt; 7,LOOKUP($A$3,Models!$D$7:$D$9,Models!$I$50:$I$52), 0)))), 0)</f>
        <v>0</v>
      </c>
      <c r="AG427" s="14">
        <f>IF($T427=Models!$E$54,IF($U427&lt;1,LOOKUP($A$3,Models!$D$7:$D$9,Models!$F$55:$F$57),IF(AND($U427&gt;=1,$U427&lt;=4),LOOKUP($A$3,Models!$D$7:$D$9,Models!$G$55:$G$57),IF(AND($U427&gt;=5,$U427&lt;=7),LOOKUP($A$3,Models!$D$7:$D$9,Models!$H$55:$H$57), IF($U427 &gt; 7,LOOKUP($A$3,Models!$D$7:$D$9,Models!$I$55:$I$57), 0)))), 0)</f>
        <v>0</v>
      </c>
      <c r="AH427" s="14">
        <f>IF($T427=Models!$E$59,IF($U427&lt;1,LOOKUP($A$3,Models!$D$7:$D$9,Models!$F$60:$F$62),IF(AND($U427&gt;=1,$U427&lt;=4),LOOKUP($A$3,Models!$D$7:$D$9,Models!$G$60:$G$62),IF(AND($U427&gt;=5,$U427&lt;=7),LOOKUP($A$3,Models!$D$7:$D$9,Models!$H$60:$H$62), IF($U427 &gt; 7,LOOKUP($A$3,Models!$D$7:$D$9,Models!$I$60:$I$62), 0)))), 0)</f>
        <v>0</v>
      </c>
    </row>
    <row r="428" spans="16:34">
      <c r="P428" s="6" t="e">
        <f ca="1">IF(LOOKUP(Beds!A461, Models!$A$4:$A$105, Models!$B$4:$B$105) = "QUEBEC 2", " ", IF(LOOKUP(Beds!A461, Models!$A$4:$A$105, Models!$B$4:$B$105) = "QUEBEC", " ", IF(Beds!B461 = 0, 0, YEAR(NOW())-IF(VALUE(LEFT(Beds!B461,2))&gt;80,CONCATENATE(19,LEFT(Beds!B461,2)),CONCATENATE(20,LEFT(Beds!B461,2))))))</f>
        <v>#N/A</v>
      </c>
      <c r="S428" s="7" t="str">
        <f>LEFT(Beds!A459,4)</f>
        <v/>
      </c>
      <c r="T428" t="str">
        <f>IF(S428 = "", " ", LOOKUP(S428,Models!$A$4:$A$99,Models!$B$4:$B$99))</f>
        <v xml:space="preserve"> </v>
      </c>
      <c r="U428" t="str">
        <f>Beds!C459</f>
        <v/>
      </c>
      <c r="W428">
        <f t="shared" si="6"/>
        <v>0</v>
      </c>
      <c r="X428" s="14">
        <f>IF($T428=Models!$E$6,IF($U428&lt;1,LOOKUP($A$3,Models!$D$7:$D$9,Models!$F$7:$F$9),IF(AND($U428&gt;=1,$U428&lt;=3),LOOKUP($A$3,Models!$D$7:$D$9,Models!$G$7:$G$9),IF(AND($U428&gt;=4,$U428&lt;=6),LOOKUP($A$3,Models!$D$7:$D$9,Models!$H$7:$H$9), IF(AND($U428&gt;=7,$U428&lt;=10),LOOKUP($A$3,Models!$D$7:$D$9,Models!$I$7:$I$9), IF($U428 &gt; 10,LOOKUP($A$3,Models!$D$7:$D$9,Models!$J$7:$J$9), 0))))), 0)</f>
        <v>0</v>
      </c>
      <c r="Y428" s="14">
        <f>IF($T428=Models!$E$11,IF($U428&lt;1,LOOKUP($A$3,Models!$D$7:$D$9,Models!$F$12:$F$14),IF(AND($U428&gt;=1,$U428&lt;=3),LOOKUP($A$3,Models!$D$7:$D$9,Models!$G$12:$G$14),IF(AND($U428&gt;=4,$U428&lt;=6),LOOKUP($A$3,Models!$D$7:$D$9,Models!$H$12:$H$14), IF(AND($U428&gt;=7,$U428&lt;=10),LOOKUP($A$3,Models!$D$7:$D$9,Models!$I$12:$I$14), IF($U428 &gt; 10,LOOKUP($A$3,Models!$D$7:$D$9,Models!$J$12:$J$14), 0))))), 0)</f>
        <v>0</v>
      </c>
      <c r="Z428" s="14">
        <f>IF($T428=Models!$E$16,IF($U428&lt;1,LOOKUP($A$3,Models!$D$7:$D$9,Models!$F$17:$F$19),IF(AND($U428&gt;=1,$U428&lt;=3),LOOKUP($A$3,Models!$D$7:$D$9,Models!$G$17:$G$19),IF(AND($U428&gt;=4,$U428&lt;=6),LOOKUP($A$3,Models!$D$7:$D$9,Models!$H$17:$H$19), IF(AND($U428&gt;=7,$U428&lt;=10),LOOKUP($A$3,Models!$D$7:$D$9,Models!$I$17:$I$19), IF($U428 &gt; 10,LOOKUP($A$3,Models!$D$7:$D$9,Models!$J$17:$J$19), 0))))), 0)</f>
        <v>0</v>
      </c>
      <c r="AA428" s="14">
        <f>IF($T428=Models!$E$21,IF($U428&lt;1,LOOKUP($A$3,Models!$D$7:$D$9,Models!$F$22:$F$24),IF(AND($U428&gt;=1,$U428&lt;=3),LOOKUP($A$3,Models!$D$7:$D$9,Models!$G$22:$G$24),IF(AND($U428&gt;=4,$U428&lt;=6),LOOKUP($A$3,Models!$D$7:$D$9,Models!$H$22:$H$24), IF(AND($U428&gt;=7,$U428&lt;=10),LOOKUP($A$3,Models!$D$7:$D$9,Models!$I$22:$I$24), IF($U428 &gt; 10,LOOKUP($A$3,Models!$D$7:$D$9,Models!$J$22:$J$24), 0))))), 0)</f>
        <v>0</v>
      </c>
      <c r="AB428" s="14">
        <f>IF($T428=Models!$E$26,IF($U428&lt;1,LOOKUP($A$3,Models!$D$7:$D$9,Models!$F$27:$F$29),IF(AND($U428&gt;=1,$U428&lt;=3),LOOKUP($A$3,Models!$D$7:$D$9,Models!$G$27:$G$29),IF(AND($U428&gt;=4,$U428&lt;=6),LOOKUP($A$3,Models!$D$7:$D$9,Models!$H$27:$H$29), IF(AND($U428&gt;=7,$U428&lt;=10),LOOKUP($A$3,Models!$D$7:$D$9,Models!$I$27:$I$29), IF($U428 &gt; 10,LOOKUP($A$3,Models!$D$7:$D$9,Models!$J$27:$J$29), 0))))), 0)</f>
        <v>0</v>
      </c>
      <c r="AC428" s="14">
        <f>IF($T428=Models!$E$31,IF($U428&lt;1,LOOKUP($A$3,Models!$D$7:$D$9,Models!$F$32:$F$34),IF(AND($U428&gt;=1,$U428&lt;=3),LOOKUP($A$3,Models!$D$7:$D$9,Models!$G$32:$G$34),IF(AND($U428&gt;=4,$U428&lt;=6),LOOKUP($A$3,Models!$D$7:$D$9,Models!$H$32:$H$34), IF(AND($U428&gt;=7,$U428&lt;=10),LOOKUP($A$3,Models!$D$7:$D$9,Models!$I$32:$I$34), IF($U428 &gt; 10,LOOKUP($A$3,Models!$D$7:$D$9,Models!$J$32:$J$34), 0))))), 0)</f>
        <v>0</v>
      </c>
      <c r="AD428" s="14">
        <f>IF($T428=Models!$E$39,IF($U428&lt;1,LOOKUP($A$3,Models!$D$7:$D$9,Models!$F$40:$F$42),IF(AND($U428&gt;=1,$U428&lt;=4),LOOKUP($A$3,Models!$D$7:$D$9,Models!$G$40:$G$42),IF(AND($U428&gt;=5,$U428&lt;=7),LOOKUP($A$3,Models!$D$7:$D$9,Models!$H$40:$H$42), IF($U428 &gt; 7,LOOKUP($A$3,Models!$D$7:$D$9,Models!$I$40:$I$42), 0)))), 0)</f>
        <v>0</v>
      </c>
      <c r="AE428" s="14">
        <f>IF($T428=Models!$E$44,IF($U428&lt;1,LOOKUP($A$3,Models!$D$7:$D$9,Models!$F$45:$F$47),IF(AND($U428&gt;=1,$U428&lt;=4),LOOKUP($A$3,Models!$D$7:$D$9,Models!$G$45:$G$47),IF(AND($U428&gt;=5,$U428&lt;=7),LOOKUP($A$3,Models!$D$7:$D$9,Models!$H$45:$H$47), IF($U428 &gt; 7,LOOKUP($A$3,Models!$D$7:$D$9,Models!$I$45:$I$47), 0)))), 0)</f>
        <v>0</v>
      </c>
      <c r="AF428" s="14">
        <f>IF($T428=Models!$E$49,IF($U428&lt;1,LOOKUP($A$3,Models!$D$7:$D$9,Models!$F$50:$F$52),IF(AND($U428&gt;=1,$U428&lt;=4),LOOKUP($A$3,Models!$D$7:$D$9,Models!$G$50:$G$52),IF(AND($U428&gt;=5,$U428&lt;=7),LOOKUP($A$3,Models!$D$7:$D$9,Models!$H$50:$H$52), IF($U428 &gt; 7,LOOKUP($A$3,Models!$D$7:$D$9,Models!$I$50:$I$52), 0)))), 0)</f>
        <v>0</v>
      </c>
      <c r="AG428" s="14">
        <f>IF($T428=Models!$E$54,IF($U428&lt;1,LOOKUP($A$3,Models!$D$7:$D$9,Models!$F$55:$F$57),IF(AND($U428&gt;=1,$U428&lt;=4),LOOKUP($A$3,Models!$D$7:$D$9,Models!$G$55:$G$57),IF(AND($U428&gt;=5,$U428&lt;=7),LOOKUP($A$3,Models!$D$7:$D$9,Models!$H$55:$H$57), IF($U428 &gt; 7,LOOKUP($A$3,Models!$D$7:$D$9,Models!$I$55:$I$57), 0)))), 0)</f>
        <v>0</v>
      </c>
      <c r="AH428" s="14">
        <f>IF($T428=Models!$E$59,IF($U428&lt;1,LOOKUP($A$3,Models!$D$7:$D$9,Models!$F$60:$F$62),IF(AND($U428&gt;=1,$U428&lt;=4),LOOKUP($A$3,Models!$D$7:$D$9,Models!$G$60:$G$62),IF(AND($U428&gt;=5,$U428&lt;=7),LOOKUP($A$3,Models!$D$7:$D$9,Models!$H$60:$H$62), IF($U428 &gt; 7,LOOKUP($A$3,Models!$D$7:$D$9,Models!$I$60:$I$62), 0)))), 0)</f>
        <v>0</v>
      </c>
    </row>
    <row r="429" spans="16:34">
      <c r="P429" s="6" t="e">
        <f ca="1">IF(LOOKUP(Beds!A462, Models!$A$4:$A$105, Models!$B$4:$B$105) = "QUEBEC 2", " ", IF(LOOKUP(Beds!A462, Models!$A$4:$A$105, Models!$B$4:$B$105) = "QUEBEC", " ", IF(Beds!B462 = 0, 0, YEAR(NOW())-IF(VALUE(LEFT(Beds!B462,2))&gt;80,CONCATENATE(19,LEFT(Beds!B462,2)),CONCATENATE(20,LEFT(Beds!B462,2))))))</f>
        <v>#N/A</v>
      </c>
      <c r="S429" s="7" t="str">
        <f>LEFT(Beds!A460,4)</f>
        <v/>
      </c>
      <c r="T429" t="str">
        <f>IF(S429 = "", " ", LOOKUP(S429,Models!$A$4:$A$99,Models!$B$4:$B$99))</f>
        <v xml:space="preserve"> </v>
      </c>
      <c r="U429" t="str">
        <f>Beds!C460</f>
        <v/>
      </c>
      <c r="W429">
        <f t="shared" si="6"/>
        <v>0</v>
      </c>
      <c r="X429" s="14">
        <f>IF($T429=Models!$E$6,IF($U429&lt;1,LOOKUP($A$3,Models!$D$7:$D$9,Models!$F$7:$F$9),IF(AND($U429&gt;=1,$U429&lt;=3),LOOKUP($A$3,Models!$D$7:$D$9,Models!$G$7:$G$9),IF(AND($U429&gt;=4,$U429&lt;=6),LOOKUP($A$3,Models!$D$7:$D$9,Models!$H$7:$H$9), IF(AND($U429&gt;=7,$U429&lt;=10),LOOKUP($A$3,Models!$D$7:$D$9,Models!$I$7:$I$9), IF($U429 &gt; 10,LOOKUP($A$3,Models!$D$7:$D$9,Models!$J$7:$J$9), 0))))), 0)</f>
        <v>0</v>
      </c>
      <c r="Y429" s="14">
        <f>IF($T429=Models!$E$11,IF($U429&lt;1,LOOKUP($A$3,Models!$D$7:$D$9,Models!$F$12:$F$14),IF(AND($U429&gt;=1,$U429&lt;=3),LOOKUP($A$3,Models!$D$7:$D$9,Models!$G$12:$G$14),IF(AND($U429&gt;=4,$U429&lt;=6),LOOKUP($A$3,Models!$D$7:$D$9,Models!$H$12:$H$14), IF(AND($U429&gt;=7,$U429&lt;=10),LOOKUP($A$3,Models!$D$7:$D$9,Models!$I$12:$I$14), IF($U429 &gt; 10,LOOKUP($A$3,Models!$D$7:$D$9,Models!$J$12:$J$14), 0))))), 0)</f>
        <v>0</v>
      </c>
      <c r="Z429" s="14">
        <f>IF($T429=Models!$E$16,IF($U429&lt;1,LOOKUP($A$3,Models!$D$7:$D$9,Models!$F$17:$F$19),IF(AND($U429&gt;=1,$U429&lt;=3),LOOKUP($A$3,Models!$D$7:$D$9,Models!$G$17:$G$19),IF(AND($U429&gt;=4,$U429&lt;=6),LOOKUP($A$3,Models!$D$7:$D$9,Models!$H$17:$H$19), IF(AND($U429&gt;=7,$U429&lt;=10),LOOKUP($A$3,Models!$D$7:$D$9,Models!$I$17:$I$19), IF($U429 &gt; 10,LOOKUP($A$3,Models!$D$7:$D$9,Models!$J$17:$J$19), 0))))), 0)</f>
        <v>0</v>
      </c>
      <c r="AA429" s="14">
        <f>IF($T429=Models!$E$21,IF($U429&lt;1,LOOKUP($A$3,Models!$D$7:$D$9,Models!$F$22:$F$24),IF(AND($U429&gt;=1,$U429&lt;=3),LOOKUP($A$3,Models!$D$7:$D$9,Models!$G$22:$G$24),IF(AND($U429&gt;=4,$U429&lt;=6),LOOKUP($A$3,Models!$D$7:$D$9,Models!$H$22:$H$24), IF(AND($U429&gt;=7,$U429&lt;=10),LOOKUP($A$3,Models!$D$7:$D$9,Models!$I$22:$I$24), IF($U429 &gt; 10,LOOKUP($A$3,Models!$D$7:$D$9,Models!$J$22:$J$24), 0))))), 0)</f>
        <v>0</v>
      </c>
      <c r="AB429" s="14">
        <f>IF($T429=Models!$E$26,IF($U429&lt;1,LOOKUP($A$3,Models!$D$7:$D$9,Models!$F$27:$F$29),IF(AND($U429&gt;=1,$U429&lt;=3),LOOKUP($A$3,Models!$D$7:$D$9,Models!$G$27:$G$29),IF(AND($U429&gt;=4,$U429&lt;=6),LOOKUP($A$3,Models!$D$7:$D$9,Models!$H$27:$H$29), IF(AND($U429&gt;=7,$U429&lt;=10),LOOKUP($A$3,Models!$D$7:$D$9,Models!$I$27:$I$29), IF($U429 &gt; 10,LOOKUP($A$3,Models!$D$7:$D$9,Models!$J$27:$J$29), 0))))), 0)</f>
        <v>0</v>
      </c>
      <c r="AC429" s="14">
        <f>IF($T429=Models!$E$31,IF($U429&lt;1,LOOKUP($A$3,Models!$D$7:$D$9,Models!$F$32:$F$34),IF(AND($U429&gt;=1,$U429&lt;=3),LOOKUP($A$3,Models!$D$7:$D$9,Models!$G$32:$G$34),IF(AND($U429&gt;=4,$U429&lt;=6),LOOKUP($A$3,Models!$D$7:$D$9,Models!$H$32:$H$34), IF(AND($U429&gt;=7,$U429&lt;=10),LOOKUP($A$3,Models!$D$7:$D$9,Models!$I$32:$I$34), IF($U429 &gt; 10,LOOKUP($A$3,Models!$D$7:$D$9,Models!$J$32:$J$34), 0))))), 0)</f>
        <v>0</v>
      </c>
      <c r="AD429" s="14">
        <f>IF($T429=Models!$E$39,IF($U429&lt;1,LOOKUP($A$3,Models!$D$7:$D$9,Models!$F$40:$F$42),IF(AND($U429&gt;=1,$U429&lt;=4),LOOKUP($A$3,Models!$D$7:$D$9,Models!$G$40:$G$42),IF(AND($U429&gt;=5,$U429&lt;=7),LOOKUP($A$3,Models!$D$7:$D$9,Models!$H$40:$H$42), IF($U429 &gt; 7,LOOKUP($A$3,Models!$D$7:$D$9,Models!$I$40:$I$42), 0)))), 0)</f>
        <v>0</v>
      </c>
      <c r="AE429" s="14">
        <f>IF($T429=Models!$E$44,IF($U429&lt;1,LOOKUP($A$3,Models!$D$7:$D$9,Models!$F$45:$F$47),IF(AND($U429&gt;=1,$U429&lt;=4),LOOKUP($A$3,Models!$D$7:$D$9,Models!$G$45:$G$47),IF(AND($U429&gt;=5,$U429&lt;=7),LOOKUP($A$3,Models!$D$7:$D$9,Models!$H$45:$H$47), IF($U429 &gt; 7,LOOKUP($A$3,Models!$D$7:$D$9,Models!$I$45:$I$47), 0)))), 0)</f>
        <v>0</v>
      </c>
      <c r="AF429" s="14">
        <f>IF($T429=Models!$E$49,IF($U429&lt;1,LOOKUP($A$3,Models!$D$7:$D$9,Models!$F$50:$F$52),IF(AND($U429&gt;=1,$U429&lt;=4),LOOKUP($A$3,Models!$D$7:$D$9,Models!$G$50:$G$52),IF(AND($U429&gt;=5,$U429&lt;=7),LOOKUP($A$3,Models!$D$7:$D$9,Models!$H$50:$H$52), IF($U429 &gt; 7,LOOKUP($A$3,Models!$D$7:$D$9,Models!$I$50:$I$52), 0)))), 0)</f>
        <v>0</v>
      </c>
      <c r="AG429" s="14">
        <f>IF($T429=Models!$E$54,IF($U429&lt;1,LOOKUP($A$3,Models!$D$7:$D$9,Models!$F$55:$F$57),IF(AND($U429&gt;=1,$U429&lt;=4),LOOKUP($A$3,Models!$D$7:$D$9,Models!$G$55:$G$57),IF(AND($U429&gt;=5,$U429&lt;=7),LOOKUP($A$3,Models!$D$7:$D$9,Models!$H$55:$H$57), IF($U429 &gt; 7,LOOKUP($A$3,Models!$D$7:$D$9,Models!$I$55:$I$57), 0)))), 0)</f>
        <v>0</v>
      </c>
      <c r="AH429" s="14">
        <f>IF($T429=Models!$E$59,IF($U429&lt;1,LOOKUP($A$3,Models!$D$7:$D$9,Models!$F$60:$F$62),IF(AND($U429&gt;=1,$U429&lt;=4),LOOKUP($A$3,Models!$D$7:$D$9,Models!$G$60:$G$62),IF(AND($U429&gt;=5,$U429&lt;=7),LOOKUP($A$3,Models!$D$7:$D$9,Models!$H$60:$H$62), IF($U429 &gt; 7,LOOKUP($A$3,Models!$D$7:$D$9,Models!$I$60:$I$62), 0)))), 0)</f>
        <v>0</v>
      </c>
    </row>
    <row r="430" spans="16:34">
      <c r="P430" s="6" t="e">
        <f ca="1">IF(LOOKUP(Beds!A463, Models!$A$4:$A$105, Models!$B$4:$B$105) = "QUEBEC 2", " ", IF(LOOKUP(Beds!A463, Models!$A$4:$A$105, Models!$B$4:$B$105) = "QUEBEC", " ", IF(Beds!B463 = 0, 0, YEAR(NOW())-IF(VALUE(LEFT(Beds!B463,2))&gt;80,CONCATENATE(19,LEFT(Beds!B463,2)),CONCATENATE(20,LEFT(Beds!B463,2))))))</f>
        <v>#N/A</v>
      </c>
      <c r="S430" s="7" t="str">
        <f>LEFT(Beds!A461,4)</f>
        <v/>
      </c>
      <c r="T430" t="str">
        <f>IF(S430 = "", " ", LOOKUP(S430,Models!$A$4:$A$99,Models!$B$4:$B$99))</f>
        <v xml:space="preserve"> </v>
      </c>
      <c r="U430" t="str">
        <f>Beds!C461</f>
        <v/>
      </c>
      <c r="W430">
        <f t="shared" si="6"/>
        <v>0</v>
      </c>
      <c r="X430" s="14">
        <f>IF($T430=Models!$E$6,IF($U430&lt;1,LOOKUP($A$3,Models!$D$7:$D$9,Models!$F$7:$F$9),IF(AND($U430&gt;=1,$U430&lt;=3),LOOKUP($A$3,Models!$D$7:$D$9,Models!$G$7:$G$9),IF(AND($U430&gt;=4,$U430&lt;=6),LOOKUP($A$3,Models!$D$7:$D$9,Models!$H$7:$H$9), IF(AND($U430&gt;=7,$U430&lt;=10),LOOKUP($A$3,Models!$D$7:$D$9,Models!$I$7:$I$9), IF($U430 &gt; 10,LOOKUP($A$3,Models!$D$7:$D$9,Models!$J$7:$J$9), 0))))), 0)</f>
        <v>0</v>
      </c>
      <c r="Y430" s="14">
        <f>IF($T430=Models!$E$11,IF($U430&lt;1,LOOKUP($A$3,Models!$D$7:$D$9,Models!$F$12:$F$14),IF(AND($U430&gt;=1,$U430&lt;=3),LOOKUP($A$3,Models!$D$7:$D$9,Models!$G$12:$G$14),IF(AND($U430&gt;=4,$U430&lt;=6),LOOKUP($A$3,Models!$D$7:$D$9,Models!$H$12:$H$14), IF(AND($U430&gt;=7,$U430&lt;=10),LOOKUP($A$3,Models!$D$7:$D$9,Models!$I$12:$I$14), IF($U430 &gt; 10,LOOKUP($A$3,Models!$D$7:$D$9,Models!$J$12:$J$14), 0))))), 0)</f>
        <v>0</v>
      </c>
      <c r="Z430" s="14">
        <f>IF($T430=Models!$E$16,IF($U430&lt;1,LOOKUP($A$3,Models!$D$7:$D$9,Models!$F$17:$F$19),IF(AND($U430&gt;=1,$U430&lt;=3),LOOKUP($A$3,Models!$D$7:$D$9,Models!$G$17:$G$19),IF(AND($U430&gt;=4,$U430&lt;=6),LOOKUP($A$3,Models!$D$7:$D$9,Models!$H$17:$H$19), IF(AND($U430&gt;=7,$U430&lt;=10),LOOKUP($A$3,Models!$D$7:$D$9,Models!$I$17:$I$19), IF($U430 &gt; 10,LOOKUP($A$3,Models!$D$7:$D$9,Models!$J$17:$J$19), 0))))), 0)</f>
        <v>0</v>
      </c>
      <c r="AA430" s="14">
        <f>IF($T430=Models!$E$21,IF($U430&lt;1,LOOKUP($A$3,Models!$D$7:$D$9,Models!$F$22:$F$24),IF(AND($U430&gt;=1,$U430&lt;=3),LOOKUP($A$3,Models!$D$7:$D$9,Models!$G$22:$G$24),IF(AND($U430&gt;=4,$U430&lt;=6),LOOKUP($A$3,Models!$D$7:$D$9,Models!$H$22:$H$24), IF(AND($U430&gt;=7,$U430&lt;=10),LOOKUP($A$3,Models!$D$7:$D$9,Models!$I$22:$I$24), IF($U430 &gt; 10,LOOKUP($A$3,Models!$D$7:$D$9,Models!$J$22:$J$24), 0))))), 0)</f>
        <v>0</v>
      </c>
      <c r="AB430" s="14">
        <f>IF($T430=Models!$E$26,IF($U430&lt;1,LOOKUP($A$3,Models!$D$7:$D$9,Models!$F$27:$F$29),IF(AND($U430&gt;=1,$U430&lt;=3),LOOKUP($A$3,Models!$D$7:$D$9,Models!$G$27:$G$29),IF(AND($U430&gt;=4,$U430&lt;=6),LOOKUP($A$3,Models!$D$7:$D$9,Models!$H$27:$H$29), IF(AND($U430&gt;=7,$U430&lt;=10),LOOKUP($A$3,Models!$D$7:$D$9,Models!$I$27:$I$29), IF($U430 &gt; 10,LOOKUP($A$3,Models!$D$7:$D$9,Models!$J$27:$J$29), 0))))), 0)</f>
        <v>0</v>
      </c>
      <c r="AC430" s="14">
        <f>IF($T430=Models!$E$31,IF($U430&lt;1,LOOKUP($A$3,Models!$D$7:$D$9,Models!$F$32:$F$34),IF(AND($U430&gt;=1,$U430&lt;=3),LOOKUP($A$3,Models!$D$7:$D$9,Models!$G$32:$G$34),IF(AND($U430&gt;=4,$U430&lt;=6),LOOKUP($A$3,Models!$D$7:$D$9,Models!$H$32:$H$34), IF(AND($U430&gt;=7,$U430&lt;=10),LOOKUP($A$3,Models!$D$7:$D$9,Models!$I$32:$I$34), IF($U430 &gt; 10,LOOKUP($A$3,Models!$D$7:$D$9,Models!$J$32:$J$34), 0))))), 0)</f>
        <v>0</v>
      </c>
      <c r="AD430" s="14">
        <f>IF($T430=Models!$E$39,IF($U430&lt;1,LOOKUP($A$3,Models!$D$7:$D$9,Models!$F$40:$F$42),IF(AND($U430&gt;=1,$U430&lt;=4),LOOKUP($A$3,Models!$D$7:$D$9,Models!$G$40:$G$42),IF(AND($U430&gt;=5,$U430&lt;=7),LOOKUP($A$3,Models!$D$7:$D$9,Models!$H$40:$H$42), IF($U430 &gt; 7,LOOKUP($A$3,Models!$D$7:$D$9,Models!$I$40:$I$42), 0)))), 0)</f>
        <v>0</v>
      </c>
      <c r="AE430" s="14">
        <f>IF($T430=Models!$E$44,IF($U430&lt;1,LOOKUP($A$3,Models!$D$7:$D$9,Models!$F$45:$F$47),IF(AND($U430&gt;=1,$U430&lt;=4),LOOKUP($A$3,Models!$D$7:$D$9,Models!$G$45:$G$47),IF(AND($U430&gt;=5,$U430&lt;=7),LOOKUP($A$3,Models!$D$7:$D$9,Models!$H$45:$H$47), IF($U430 &gt; 7,LOOKUP($A$3,Models!$D$7:$D$9,Models!$I$45:$I$47), 0)))), 0)</f>
        <v>0</v>
      </c>
      <c r="AF430" s="14">
        <f>IF($T430=Models!$E$49,IF($U430&lt;1,LOOKUP($A$3,Models!$D$7:$D$9,Models!$F$50:$F$52),IF(AND($U430&gt;=1,$U430&lt;=4),LOOKUP($A$3,Models!$D$7:$D$9,Models!$G$50:$G$52),IF(AND($U430&gt;=5,$U430&lt;=7),LOOKUP($A$3,Models!$D$7:$D$9,Models!$H$50:$H$52), IF($U430 &gt; 7,LOOKUP($A$3,Models!$D$7:$D$9,Models!$I$50:$I$52), 0)))), 0)</f>
        <v>0</v>
      </c>
      <c r="AG430" s="14">
        <f>IF($T430=Models!$E$54,IF($U430&lt;1,LOOKUP($A$3,Models!$D$7:$D$9,Models!$F$55:$F$57),IF(AND($U430&gt;=1,$U430&lt;=4),LOOKUP($A$3,Models!$D$7:$D$9,Models!$G$55:$G$57),IF(AND($U430&gt;=5,$U430&lt;=7),LOOKUP($A$3,Models!$D$7:$D$9,Models!$H$55:$H$57), IF($U430 &gt; 7,LOOKUP($A$3,Models!$D$7:$D$9,Models!$I$55:$I$57), 0)))), 0)</f>
        <v>0</v>
      </c>
      <c r="AH430" s="14">
        <f>IF($T430=Models!$E$59,IF($U430&lt;1,LOOKUP($A$3,Models!$D$7:$D$9,Models!$F$60:$F$62),IF(AND($U430&gt;=1,$U430&lt;=4),LOOKUP($A$3,Models!$D$7:$D$9,Models!$G$60:$G$62),IF(AND($U430&gt;=5,$U430&lt;=7),LOOKUP($A$3,Models!$D$7:$D$9,Models!$H$60:$H$62), IF($U430 &gt; 7,LOOKUP($A$3,Models!$D$7:$D$9,Models!$I$60:$I$62), 0)))), 0)</f>
        <v>0</v>
      </c>
    </row>
    <row r="431" spans="16:34">
      <c r="P431" s="6" t="e">
        <f ca="1">IF(LOOKUP(Beds!A464, Models!$A$4:$A$105, Models!$B$4:$B$105) = "QUEBEC 2", " ", IF(LOOKUP(Beds!A464, Models!$A$4:$A$105, Models!$B$4:$B$105) = "QUEBEC", " ", IF(Beds!B464 = 0, 0, YEAR(NOW())-IF(VALUE(LEFT(Beds!B464,2))&gt;80,CONCATENATE(19,LEFT(Beds!B464,2)),CONCATENATE(20,LEFT(Beds!B464,2))))))</f>
        <v>#N/A</v>
      </c>
      <c r="S431" s="7" t="str">
        <f>LEFT(Beds!A462,4)</f>
        <v/>
      </c>
      <c r="T431" t="str">
        <f>IF(S431 = "", " ", LOOKUP(S431,Models!$A$4:$A$99,Models!$B$4:$B$99))</f>
        <v xml:space="preserve"> </v>
      </c>
      <c r="U431" t="str">
        <f>Beds!C462</f>
        <v/>
      </c>
      <c r="W431">
        <f t="shared" si="6"/>
        <v>0</v>
      </c>
      <c r="X431" s="14">
        <f>IF($T431=Models!$E$6,IF($U431&lt;1,LOOKUP($A$3,Models!$D$7:$D$9,Models!$F$7:$F$9),IF(AND($U431&gt;=1,$U431&lt;=3),LOOKUP($A$3,Models!$D$7:$D$9,Models!$G$7:$G$9),IF(AND($U431&gt;=4,$U431&lt;=6),LOOKUP($A$3,Models!$D$7:$D$9,Models!$H$7:$H$9), IF(AND($U431&gt;=7,$U431&lt;=10),LOOKUP($A$3,Models!$D$7:$D$9,Models!$I$7:$I$9), IF($U431 &gt; 10,LOOKUP($A$3,Models!$D$7:$D$9,Models!$J$7:$J$9), 0))))), 0)</f>
        <v>0</v>
      </c>
      <c r="Y431" s="14">
        <f>IF($T431=Models!$E$11,IF($U431&lt;1,LOOKUP($A$3,Models!$D$7:$D$9,Models!$F$12:$F$14),IF(AND($U431&gt;=1,$U431&lt;=3),LOOKUP($A$3,Models!$D$7:$D$9,Models!$G$12:$G$14),IF(AND($U431&gt;=4,$U431&lt;=6),LOOKUP($A$3,Models!$D$7:$D$9,Models!$H$12:$H$14), IF(AND($U431&gt;=7,$U431&lt;=10),LOOKUP($A$3,Models!$D$7:$D$9,Models!$I$12:$I$14), IF($U431 &gt; 10,LOOKUP($A$3,Models!$D$7:$D$9,Models!$J$12:$J$14), 0))))), 0)</f>
        <v>0</v>
      </c>
      <c r="Z431" s="14">
        <f>IF($T431=Models!$E$16,IF($U431&lt;1,LOOKUP($A$3,Models!$D$7:$D$9,Models!$F$17:$F$19),IF(AND($U431&gt;=1,$U431&lt;=3),LOOKUP($A$3,Models!$D$7:$D$9,Models!$G$17:$G$19),IF(AND($U431&gt;=4,$U431&lt;=6),LOOKUP($A$3,Models!$D$7:$D$9,Models!$H$17:$H$19), IF(AND($U431&gt;=7,$U431&lt;=10),LOOKUP($A$3,Models!$D$7:$D$9,Models!$I$17:$I$19), IF($U431 &gt; 10,LOOKUP($A$3,Models!$D$7:$D$9,Models!$J$17:$J$19), 0))))), 0)</f>
        <v>0</v>
      </c>
      <c r="AA431" s="14">
        <f>IF($T431=Models!$E$21,IF($U431&lt;1,LOOKUP($A$3,Models!$D$7:$D$9,Models!$F$22:$F$24),IF(AND($U431&gt;=1,$U431&lt;=3),LOOKUP($A$3,Models!$D$7:$D$9,Models!$G$22:$G$24),IF(AND($U431&gt;=4,$U431&lt;=6),LOOKUP($A$3,Models!$D$7:$D$9,Models!$H$22:$H$24), IF(AND($U431&gt;=7,$U431&lt;=10),LOOKUP($A$3,Models!$D$7:$D$9,Models!$I$22:$I$24), IF($U431 &gt; 10,LOOKUP($A$3,Models!$D$7:$D$9,Models!$J$22:$J$24), 0))))), 0)</f>
        <v>0</v>
      </c>
      <c r="AB431" s="14">
        <f>IF($T431=Models!$E$26,IF($U431&lt;1,LOOKUP($A$3,Models!$D$7:$D$9,Models!$F$27:$F$29),IF(AND($U431&gt;=1,$U431&lt;=3),LOOKUP($A$3,Models!$D$7:$D$9,Models!$G$27:$G$29),IF(AND($U431&gt;=4,$U431&lt;=6),LOOKUP($A$3,Models!$D$7:$D$9,Models!$H$27:$H$29), IF(AND($U431&gt;=7,$U431&lt;=10),LOOKUP($A$3,Models!$D$7:$D$9,Models!$I$27:$I$29), IF($U431 &gt; 10,LOOKUP($A$3,Models!$D$7:$D$9,Models!$J$27:$J$29), 0))))), 0)</f>
        <v>0</v>
      </c>
      <c r="AC431" s="14">
        <f>IF($T431=Models!$E$31,IF($U431&lt;1,LOOKUP($A$3,Models!$D$7:$D$9,Models!$F$32:$F$34),IF(AND($U431&gt;=1,$U431&lt;=3),LOOKUP($A$3,Models!$D$7:$D$9,Models!$G$32:$G$34),IF(AND($U431&gt;=4,$U431&lt;=6),LOOKUP($A$3,Models!$D$7:$D$9,Models!$H$32:$H$34), IF(AND($U431&gt;=7,$U431&lt;=10),LOOKUP($A$3,Models!$D$7:$D$9,Models!$I$32:$I$34), IF($U431 &gt; 10,LOOKUP($A$3,Models!$D$7:$D$9,Models!$J$32:$J$34), 0))))), 0)</f>
        <v>0</v>
      </c>
      <c r="AD431" s="14">
        <f>IF($T431=Models!$E$39,IF($U431&lt;1,LOOKUP($A$3,Models!$D$7:$D$9,Models!$F$40:$F$42),IF(AND($U431&gt;=1,$U431&lt;=4),LOOKUP($A$3,Models!$D$7:$D$9,Models!$G$40:$G$42),IF(AND($U431&gt;=5,$U431&lt;=7),LOOKUP($A$3,Models!$D$7:$D$9,Models!$H$40:$H$42), IF($U431 &gt; 7,LOOKUP($A$3,Models!$D$7:$D$9,Models!$I$40:$I$42), 0)))), 0)</f>
        <v>0</v>
      </c>
      <c r="AE431" s="14">
        <f>IF($T431=Models!$E$44,IF($U431&lt;1,LOOKUP($A$3,Models!$D$7:$D$9,Models!$F$45:$F$47),IF(AND($U431&gt;=1,$U431&lt;=4),LOOKUP($A$3,Models!$D$7:$D$9,Models!$G$45:$G$47),IF(AND($U431&gt;=5,$U431&lt;=7),LOOKUP($A$3,Models!$D$7:$D$9,Models!$H$45:$H$47), IF($U431 &gt; 7,LOOKUP($A$3,Models!$D$7:$D$9,Models!$I$45:$I$47), 0)))), 0)</f>
        <v>0</v>
      </c>
      <c r="AF431" s="14">
        <f>IF($T431=Models!$E$49,IF($U431&lt;1,LOOKUP($A$3,Models!$D$7:$D$9,Models!$F$50:$F$52),IF(AND($U431&gt;=1,$U431&lt;=4),LOOKUP($A$3,Models!$D$7:$D$9,Models!$G$50:$G$52),IF(AND($U431&gt;=5,$U431&lt;=7),LOOKUP($A$3,Models!$D$7:$D$9,Models!$H$50:$H$52), IF($U431 &gt; 7,LOOKUP($A$3,Models!$D$7:$D$9,Models!$I$50:$I$52), 0)))), 0)</f>
        <v>0</v>
      </c>
      <c r="AG431" s="14">
        <f>IF($T431=Models!$E$54,IF($U431&lt;1,LOOKUP($A$3,Models!$D$7:$D$9,Models!$F$55:$F$57),IF(AND($U431&gt;=1,$U431&lt;=4),LOOKUP($A$3,Models!$D$7:$D$9,Models!$G$55:$G$57),IF(AND($U431&gt;=5,$U431&lt;=7),LOOKUP($A$3,Models!$D$7:$D$9,Models!$H$55:$H$57), IF($U431 &gt; 7,LOOKUP($A$3,Models!$D$7:$D$9,Models!$I$55:$I$57), 0)))), 0)</f>
        <v>0</v>
      </c>
      <c r="AH431" s="14">
        <f>IF($T431=Models!$E$59,IF($U431&lt;1,LOOKUP($A$3,Models!$D$7:$D$9,Models!$F$60:$F$62),IF(AND($U431&gt;=1,$U431&lt;=4),LOOKUP($A$3,Models!$D$7:$D$9,Models!$G$60:$G$62),IF(AND($U431&gt;=5,$U431&lt;=7),LOOKUP($A$3,Models!$D$7:$D$9,Models!$H$60:$H$62), IF($U431 &gt; 7,LOOKUP($A$3,Models!$D$7:$D$9,Models!$I$60:$I$62), 0)))), 0)</f>
        <v>0</v>
      </c>
    </row>
    <row r="432" spans="16:34">
      <c r="P432" s="6" t="e">
        <f ca="1">IF(LOOKUP(Beds!A465, Models!$A$4:$A$105, Models!$B$4:$B$105) = "QUEBEC 2", " ", IF(LOOKUP(Beds!A465, Models!$A$4:$A$105, Models!$B$4:$B$105) = "QUEBEC", " ", IF(Beds!B465 = 0, 0, YEAR(NOW())-IF(VALUE(LEFT(Beds!B465,2))&gt;80,CONCATENATE(19,LEFT(Beds!B465,2)),CONCATENATE(20,LEFT(Beds!B465,2))))))</f>
        <v>#N/A</v>
      </c>
      <c r="S432" s="7" t="str">
        <f>LEFT(Beds!A463,4)</f>
        <v/>
      </c>
      <c r="T432" t="str">
        <f>IF(S432 = "", " ", LOOKUP(S432,Models!$A$4:$A$99,Models!$B$4:$B$99))</f>
        <v xml:space="preserve"> </v>
      </c>
      <c r="U432" t="str">
        <f>Beds!C463</f>
        <v/>
      </c>
      <c r="W432">
        <f t="shared" si="6"/>
        <v>0</v>
      </c>
      <c r="X432" s="14">
        <f>IF($T432=Models!$E$6,IF($U432&lt;1,LOOKUP($A$3,Models!$D$7:$D$9,Models!$F$7:$F$9),IF(AND($U432&gt;=1,$U432&lt;=3),LOOKUP($A$3,Models!$D$7:$D$9,Models!$G$7:$G$9),IF(AND($U432&gt;=4,$U432&lt;=6),LOOKUP($A$3,Models!$D$7:$D$9,Models!$H$7:$H$9), IF(AND($U432&gt;=7,$U432&lt;=10),LOOKUP($A$3,Models!$D$7:$D$9,Models!$I$7:$I$9), IF($U432 &gt; 10,LOOKUP($A$3,Models!$D$7:$D$9,Models!$J$7:$J$9), 0))))), 0)</f>
        <v>0</v>
      </c>
      <c r="Y432" s="14">
        <f>IF($T432=Models!$E$11,IF($U432&lt;1,LOOKUP($A$3,Models!$D$7:$D$9,Models!$F$12:$F$14),IF(AND($U432&gt;=1,$U432&lt;=3),LOOKUP($A$3,Models!$D$7:$D$9,Models!$G$12:$G$14),IF(AND($U432&gt;=4,$U432&lt;=6),LOOKUP($A$3,Models!$D$7:$D$9,Models!$H$12:$H$14), IF(AND($U432&gt;=7,$U432&lt;=10),LOOKUP($A$3,Models!$D$7:$D$9,Models!$I$12:$I$14), IF($U432 &gt; 10,LOOKUP($A$3,Models!$D$7:$D$9,Models!$J$12:$J$14), 0))))), 0)</f>
        <v>0</v>
      </c>
      <c r="Z432" s="14">
        <f>IF($T432=Models!$E$16,IF($U432&lt;1,LOOKUP($A$3,Models!$D$7:$D$9,Models!$F$17:$F$19),IF(AND($U432&gt;=1,$U432&lt;=3),LOOKUP($A$3,Models!$D$7:$D$9,Models!$G$17:$G$19),IF(AND($U432&gt;=4,$U432&lt;=6),LOOKUP($A$3,Models!$D$7:$D$9,Models!$H$17:$H$19), IF(AND($U432&gt;=7,$U432&lt;=10),LOOKUP($A$3,Models!$D$7:$D$9,Models!$I$17:$I$19), IF($U432 &gt; 10,LOOKUP($A$3,Models!$D$7:$D$9,Models!$J$17:$J$19), 0))))), 0)</f>
        <v>0</v>
      </c>
      <c r="AA432" s="14">
        <f>IF($T432=Models!$E$21,IF($U432&lt;1,LOOKUP($A$3,Models!$D$7:$D$9,Models!$F$22:$F$24),IF(AND($U432&gt;=1,$U432&lt;=3),LOOKUP($A$3,Models!$D$7:$D$9,Models!$G$22:$G$24),IF(AND($U432&gt;=4,$U432&lt;=6),LOOKUP($A$3,Models!$D$7:$D$9,Models!$H$22:$H$24), IF(AND($U432&gt;=7,$U432&lt;=10),LOOKUP($A$3,Models!$D$7:$D$9,Models!$I$22:$I$24), IF($U432 &gt; 10,LOOKUP($A$3,Models!$D$7:$D$9,Models!$J$22:$J$24), 0))))), 0)</f>
        <v>0</v>
      </c>
      <c r="AB432" s="14">
        <f>IF($T432=Models!$E$26,IF($U432&lt;1,LOOKUP($A$3,Models!$D$7:$D$9,Models!$F$27:$F$29),IF(AND($U432&gt;=1,$U432&lt;=3),LOOKUP($A$3,Models!$D$7:$D$9,Models!$G$27:$G$29),IF(AND($U432&gt;=4,$U432&lt;=6),LOOKUP($A$3,Models!$D$7:$D$9,Models!$H$27:$H$29), IF(AND($U432&gt;=7,$U432&lt;=10),LOOKUP($A$3,Models!$D$7:$D$9,Models!$I$27:$I$29), IF($U432 &gt; 10,LOOKUP($A$3,Models!$D$7:$D$9,Models!$J$27:$J$29), 0))))), 0)</f>
        <v>0</v>
      </c>
      <c r="AC432" s="14">
        <f>IF($T432=Models!$E$31,IF($U432&lt;1,LOOKUP($A$3,Models!$D$7:$D$9,Models!$F$32:$F$34),IF(AND($U432&gt;=1,$U432&lt;=3),LOOKUP($A$3,Models!$D$7:$D$9,Models!$G$32:$G$34),IF(AND($U432&gt;=4,$U432&lt;=6),LOOKUP($A$3,Models!$D$7:$D$9,Models!$H$32:$H$34), IF(AND($U432&gt;=7,$U432&lt;=10),LOOKUP($A$3,Models!$D$7:$D$9,Models!$I$32:$I$34), IF($U432 &gt; 10,LOOKUP($A$3,Models!$D$7:$D$9,Models!$J$32:$J$34), 0))))), 0)</f>
        <v>0</v>
      </c>
      <c r="AD432" s="14">
        <f>IF($T432=Models!$E$39,IF($U432&lt;1,LOOKUP($A$3,Models!$D$7:$D$9,Models!$F$40:$F$42),IF(AND($U432&gt;=1,$U432&lt;=4),LOOKUP($A$3,Models!$D$7:$D$9,Models!$G$40:$G$42),IF(AND($U432&gt;=5,$U432&lt;=7),LOOKUP($A$3,Models!$D$7:$D$9,Models!$H$40:$H$42), IF($U432 &gt; 7,LOOKUP($A$3,Models!$D$7:$D$9,Models!$I$40:$I$42), 0)))), 0)</f>
        <v>0</v>
      </c>
      <c r="AE432" s="14">
        <f>IF($T432=Models!$E$44,IF($U432&lt;1,LOOKUP($A$3,Models!$D$7:$D$9,Models!$F$45:$F$47),IF(AND($U432&gt;=1,$U432&lt;=4),LOOKUP($A$3,Models!$D$7:$D$9,Models!$G$45:$G$47),IF(AND($U432&gt;=5,$U432&lt;=7),LOOKUP($A$3,Models!$D$7:$D$9,Models!$H$45:$H$47), IF($U432 &gt; 7,LOOKUP($A$3,Models!$D$7:$D$9,Models!$I$45:$I$47), 0)))), 0)</f>
        <v>0</v>
      </c>
      <c r="AF432" s="14">
        <f>IF($T432=Models!$E$49,IF($U432&lt;1,LOOKUP($A$3,Models!$D$7:$D$9,Models!$F$50:$F$52),IF(AND($U432&gt;=1,$U432&lt;=4),LOOKUP($A$3,Models!$D$7:$D$9,Models!$G$50:$G$52),IF(AND($U432&gt;=5,$U432&lt;=7),LOOKUP($A$3,Models!$D$7:$D$9,Models!$H$50:$H$52), IF($U432 &gt; 7,LOOKUP($A$3,Models!$D$7:$D$9,Models!$I$50:$I$52), 0)))), 0)</f>
        <v>0</v>
      </c>
      <c r="AG432" s="14">
        <f>IF($T432=Models!$E$54,IF($U432&lt;1,LOOKUP($A$3,Models!$D$7:$D$9,Models!$F$55:$F$57),IF(AND($U432&gt;=1,$U432&lt;=4),LOOKUP($A$3,Models!$D$7:$D$9,Models!$G$55:$G$57),IF(AND($U432&gt;=5,$U432&lt;=7),LOOKUP($A$3,Models!$D$7:$D$9,Models!$H$55:$H$57), IF($U432 &gt; 7,LOOKUP($A$3,Models!$D$7:$D$9,Models!$I$55:$I$57), 0)))), 0)</f>
        <v>0</v>
      </c>
      <c r="AH432" s="14">
        <f>IF($T432=Models!$E$59,IF($U432&lt;1,LOOKUP($A$3,Models!$D$7:$D$9,Models!$F$60:$F$62),IF(AND($U432&gt;=1,$U432&lt;=4),LOOKUP($A$3,Models!$D$7:$D$9,Models!$G$60:$G$62),IF(AND($U432&gt;=5,$U432&lt;=7),LOOKUP($A$3,Models!$D$7:$D$9,Models!$H$60:$H$62), IF($U432 &gt; 7,LOOKUP($A$3,Models!$D$7:$D$9,Models!$I$60:$I$62), 0)))), 0)</f>
        <v>0</v>
      </c>
    </row>
    <row r="433" spans="16:34">
      <c r="P433" s="6" t="e">
        <f ca="1">IF(LOOKUP(Beds!A466, Models!$A$4:$A$105, Models!$B$4:$B$105) = "QUEBEC 2", " ", IF(LOOKUP(Beds!A466, Models!$A$4:$A$105, Models!$B$4:$B$105) = "QUEBEC", " ", IF(Beds!B466 = 0, 0, YEAR(NOW())-IF(VALUE(LEFT(Beds!B466,2))&gt;80,CONCATENATE(19,LEFT(Beds!B466,2)),CONCATENATE(20,LEFT(Beds!B466,2))))))</f>
        <v>#N/A</v>
      </c>
      <c r="S433" s="7" t="str">
        <f>LEFT(Beds!A464,4)</f>
        <v/>
      </c>
      <c r="T433" t="str">
        <f>IF(S433 = "", " ", LOOKUP(S433,Models!$A$4:$A$99,Models!$B$4:$B$99))</f>
        <v xml:space="preserve"> </v>
      </c>
      <c r="U433" t="str">
        <f>Beds!C464</f>
        <v/>
      </c>
      <c r="W433">
        <f t="shared" si="6"/>
        <v>0</v>
      </c>
      <c r="X433" s="14">
        <f>IF($T433=Models!$E$6,IF($U433&lt;1,LOOKUP($A$3,Models!$D$7:$D$9,Models!$F$7:$F$9),IF(AND($U433&gt;=1,$U433&lt;=3),LOOKUP($A$3,Models!$D$7:$D$9,Models!$G$7:$G$9),IF(AND($U433&gt;=4,$U433&lt;=6),LOOKUP($A$3,Models!$D$7:$D$9,Models!$H$7:$H$9), IF(AND($U433&gt;=7,$U433&lt;=10),LOOKUP($A$3,Models!$D$7:$D$9,Models!$I$7:$I$9), IF($U433 &gt; 10,LOOKUP($A$3,Models!$D$7:$D$9,Models!$J$7:$J$9), 0))))), 0)</f>
        <v>0</v>
      </c>
      <c r="Y433" s="14">
        <f>IF($T433=Models!$E$11,IF($U433&lt;1,LOOKUP($A$3,Models!$D$7:$D$9,Models!$F$12:$F$14),IF(AND($U433&gt;=1,$U433&lt;=3),LOOKUP($A$3,Models!$D$7:$D$9,Models!$G$12:$G$14),IF(AND($U433&gt;=4,$U433&lt;=6),LOOKUP($A$3,Models!$D$7:$D$9,Models!$H$12:$H$14), IF(AND($U433&gt;=7,$U433&lt;=10),LOOKUP($A$3,Models!$D$7:$D$9,Models!$I$12:$I$14), IF($U433 &gt; 10,LOOKUP($A$3,Models!$D$7:$D$9,Models!$J$12:$J$14), 0))))), 0)</f>
        <v>0</v>
      </c>
      <c r="Z433" s="14">
        <f>IF($T433=Models!$E$16,IF($U433&lt;1,LOOKUP($A$3,Models!$D$7:$D$9,Models!$F$17:$F$19),IF(AND($U433&gt;=1,$U433&lt;=3),LOOKUP($A$3,Models!$D$7:$D$9,Models!$G$17:$G$19),IF(AND($U433&gt;=4,$U433&lt;=6),LOOKUP($A$3,Models!$D$7:$D$9,Models!$H$17:$H$19), IF(AND($U433&gt;=7,$U433&lt;=10),LOOKUP($A$3,Models!$D$7:$D$9,Models!$I$17:$I$19), IF($U433 &gt; 10,LOOKUP($A$3,Models!$D$7:$D$9,Models!$J$17:$J$19), 0))))), 0)</f>
        <v>0</v>
      </c>
      <c r="AA433" s="14">
        <f>IF($T433=Models!$E$21,IF($U433&lt;1,LOOKUP($A$3,Models!$D$7:$D$9,Models!$F$22:$F$24),IF(AND($U433&gt;=1,$U433&lt;=3),LOOKUP($A$3,Models!$D$7:$D$9,Models!$G$22:$G$24),IF(AND($U433&gt;=4,$U433&lt;=6),LOOKUP($A$3,Models!$D$7:$D$9,Models!$H$22:$H$24), IF(AND($U433&gt;=7,$U433&lt;=10),LOOKUP($A$3,Models!$D$7:$D$9,Models!$I$22:$I$24), IF($U433 &gt; 10,LOOKUP($A$3,Models!$D$7:$D$9,Models!$J$22:$J$24), 0))))), 0)</f>
        <v>0</v>
      </c>
      <c r="AB433" s="14">
        <f>IF($T433=Models!$E$26,IF($U433&lt;1,LOOKUP($A$3,Models!$D$7:$D$9,Models!$F$27:$F$29),IF(AND($U433&gt;=1,$U433&lt;=3),LOOKUP($A$3,Models!$D$7:$D$9,Models!$G$27:$G$29),IF(AND($U433&gt;=4,$U433&lt;=6),LOOKUP($A$3,Models!$D$7:$D$9,Models!$H$27:$H$29), IF(AND($U433&gt;=7,$U433&lt;=10),LOOKUP($A$3,Models!$D$7:$D$9,Models!$I$27:$I$29), IF($U433 &gt; 10,LOOKUP($A$3,Models!$D$7:$D$9,Models!$J$27:$J$29), 0))))), 0)</f>
        <v>0</v>
      </c>
      <c r="AC433" s="14">
        <f>IF($T433=Models!$E$31,IF($U433&lt;1,LOOKUP($A$3,Models!$D$7:$D$9,Models!$F$32:$F$34),IF(AND($U433&gt;=1,$U433&lt;=3),LOOKUP($A$3,Models!$D$7:$D$9,Models!$G$32:$G$34),IF(AND($U433&gt;=4,$U433&lt;=6),LOOKUP($A$3,Models!$D$7:$D$9,Models!$H$32:$H$34), IF(AND($U433&gt;=7,$U433&lt;=10),LOOKUP($A$3,Models!$D$7:$D$9,Models!$I$32:$I$34), IF($U433 &gt; 10,LOOKUP($A$3,Models!$D$7:$D$9,Models!$J$32:$J$34), 0))))), 0)</f>
        <v>0</v>
      </c>
      <c r="AD433" s="14">
        <f>IF($T433=Models!$E$39,IF($U433&lt;1,LOOKUP($A$3,Models!$D$7:$D$9,Models!$F$40:$F$42),IF(AND($U433&gt;=1,$U433&lt;=4),LOOKUP($A$3,Models!$D$7:$D$9,Models!$G$40:$G$42),IF(AND($U433&gt;=5,$U433&lt;=7),LOOKUP($A$3,Models!$D$7:$D$9,Models!$H$40:$H$42), IF($U433 &gt; 7,LOOKUP($A$3,Models!$D$7:$D$9,Models!$I$40:$I$42), 0)))), 0)</f>
        <v>0</v>
      </c>
      <c r="AE433" s="14">
        <f>IF($T433=Models!$E$44,IF($U433&lt;1,LOOKUP($A$3,Models!$D$7:$D$9,Models!$F$45:$F$47),IF(AND($U433&gt;=1,$U433&lt;=4),LOOKUP($A$3,Models!$D$7:$D$9,Models!$G$45:$G$47),IF(AND($U433&gt;=5,$U433&lt;=7),LOOKUP($A$3,Models!$D$7:$D$9,Models!$H$45:$H$47), IF($U433 &gt; 7,LOOKUP($A$3,Models!$D$7:$D$9,Models!$I$45:$I$47), 0)))), 0)</f>
        <v>0</v>
      </c>
      <c r="AF433" s="14">
        <f>IF($T433=Models!$E$49,IF($U433&lt;1,LOOKUP($A$3,Models!$D$7:$D$9,Models!$F$50:$F$52),IF(AND($U433&gt;=1,$U433&lt;=4),LOOKUP($A$3,Models!$D$7:$D$9,Models!$G$50:$G$52),IF(AND($U433&gt;=5,$U433&lt;=7),LOOKUP($A$3,Models!$D$7:$D$9,Models!$H$50:$H$52), IF($U433 &gt; 7,LOOKUP($A$3,Models!$D$7:$D$9,Models!$I$50:$I$52), 0)))), 0)</f>
        <v>0</v>
      </c>
      <c r="AG433" s="14">
        <f>IF($T433=Models!$E$54,IF($U433&lt;1,LOOKUP($A$3,Models!$D$7:$D$9,Models!$F$55:$F$57),IF(AND($U433&gt;=1,$U433&lt;=4),LOOKUP($A$3,Models!$D$7:$D$9,Models!$G$55:$G$57),IF(AND($U433&gt;=5,$U433&lt;=7),LOOKUP($A$3,Models!$D$7:$D$9,Models!$H$55:$H$57), IF($U433 &gt; 7,LOOKUP($A$3,Models!$D$7:$D$9,Models!$I$55:$I$57), 0)))), 0)</f>
        <v>0</v>
      </c>
      <c r="AH433" s="14">
        <f>IF($T433=Models!$E$59,IF($U433&lt;1,LOOKUP($A$3,Models!$D$7:$D$9,Models!$F$60:$F$62),IF(AND($U433&gt;=1,$U433&lt;=4),LOOKUP($A$3,Models!$D$7:$D$9,Models!$G$60:$G$62),IF(AND($U433&gt;=5,$U433&lt;=7),LOOKUP($A$3,Models!$D$7:$D$9,Models!$H$60:$H$62), IF($U433 &gt; 7,LOOKUP($A$3,Models!$D$7:$D$9,Models!$I$60:$I$62), 0)))), 0)</f>
        <v>0</v>
      </c>
    </row>
    <row r="434" spans="16:34">
      <c r="P434" s="6" t="e">
        <f ca="1">IF(LOOKUP(Beds!A467, Models!$A$4:$A$105, Models!$B$4:$B$105) = "QUEBEC 2", " ", IF(LOOKUP(Beds!A467, Models!$A$4:$A$105, Models!$B$4:$B$105) = "QUEBEC", " ", IF(Beds!B467 = 0, 0, YEAR(NOW())-IF(VALUE(LEFT(Beds!B467,2))&gt;80,CONCATENATE(19,LEFT(Beds!B467,2)),CONCATENATE(20,LEFT(Beds!B467,2))))))</f>
        <v>#N/A</v>
      </c>
      <c r="S434" s="7" t="str">
        <f>LEFT(Beds!A465,4)</f>
        <v/>
      </c>
      <c r="T434" t="str">
        <f>IF(S434 = "", " ", LOOKUP(S434,Models!$A$4:$A$99,Models!$B$4:$B$99))</f>
        <v xml:space="preserve"> </v>
      </c>
      <c r="U434" t="str">
        <f>Beds!C465</f>
        <v/>
      </c>
      <c r="W434">
        <f t="shared" si="6"/>
        <v>0</v>
      </c>
      <c r="X434" s="14">
        <f>IF($T434=Models!$E$6,IF($U434&lt;1,LOOKUP($A$3,Models!$D$7:$D$9,Models!$F$7:$F$9),IF(AND($U434&gt;=1,$U434&lt;=3),LOOKUP($A$3,Models!$D$7:$D$9,Models!$G$7:$G$9),IF(AND($U434&gt;=4,$U434&lt;=6),LOOKUP($A$3,Models!$D$7:$D$9,Models!$H$7:$H$9), IF(AND($U434&gt;=7,$U434&lt;=10),LOOKUP($A$3,Models!$D$7:$D$9,Models!$I$7:$I$9), IF($U434 &gt; 10,LOOKUP($A$3,Models!$D$7:$D$9,Models!$J$7:$J$9), 0))))), 0)</f>
        <v>0</v>
      </c>
      <c r="Y434" s="14">
        <f>IF($T434=Models!$E$11,IF($U434&lt;1,LOOKUP($A$3,Models!$D$7:$D$9,Models!$F$12:$F$14),IF(AND($U434&gt;=1,$U434&lt;=3),LOOKUP($A$3,Models!$D$7:$D$9,Models!$G$12:$G$14),IF(AND($U434&gt;=4,$U434&lt;=6),LOOKUP($A$3,Models!$D$7:$D$9,Models!$H$12:$H$14), IF(AND($U434&gt;=7,$U434&lt;=10),LOOKUP($A$3,Models!$D$7:$D$9,Models!$I$12:$I$14), IF($U434 &gt; 10,LOOKUP($A$3,Models!$D$7:$D$9,Models!$J$12:$J$14), 0))))), 0)</f>
        <v>0</v>
      </c>
      <c r="Z434" s="14">
        <f>IF($T434=Models!$E$16,IF($U434&lt;1,LOOKUP($A$3,Models!$D$7:$D$9,Models!$F$17:$F$19),IF(AND($U434&gt;=1,$U434&lt;=3),LOOKUP($A$3,Models!$D$7:$D$9,Models!$G$17:$G$19),IF(AND($U434&gt;=4,$U434&lt;=6),LOOKUP($A$3,Models!$D$7:$D$9,Models!$H$17:$H$19), IF(AND($U434&gt;=7,$U434&lt;=10),LOOKUP($A$3,Models!$D$7:$D$9,Models!$I$17:$I$19), IF($U434 &gt; 10,LOOKUP($A$3,Models!$D$7:$D$9,Models!$J$17:$J$19), 0))))), 0)</f>
        <v>0</v>
      </c>
      <c r="AA434" s="14">
        <f>IF($T434=Models!$E$21,IF($U434&lt;1,LOOKUP($A$3,Models!$D$7:$D$9,Models!$F$22:$F$24),IF(AND($U434&gt;=1,$U434&lt;=3),LOOKUP($A$3,Models!$D$7:$D$9,Models!$G$22:$G$24),IF(AND($U434&gt;=4,$U434&lt;=6),LOOKUP($A$3,Models!$D$7:$D$9,Models!$H$22:$H$24), IF(AND($U434&gt;=7,$U434&lt;=10),LOOKUP($A$3,Models!$D$7:$D$9,Models!$I$22:$I$24), IF($U434 &gt; 10,LOOKUP($A$3,Models!$D$7:$D$9,Models!$J$22:$J$24), 0))))), 0)</f>
        <v>0</v>
      </c>
      <c r="AB434" s="14">
        <f>IF($T434=Models!$E$26,IF($U434&lt;1,LOOKUP($A$3,Models!$D$7:$D$9,Models!$F$27:$F$29),IF(AND($U434&gt;=1,$U434&lt;=3),LOOKUP($A$3,Models!$D$7:$D$9,Models!$G$27:$G$29),IF(AND($U434&gt;=4,$U434&lt;=6),LOOKUP($A$3,Models!$D$7:$D$9,Models!$H$27:$H$29), IF(AND($U434&gt;=7,$U434&lt;=10),LOOKUP($A$3,Models!$D$7:$D$9,Models!$I$27:$I$29), IF($U434 &gt; 10,LOOKUP($A$3,Models!$D$7:$D$9,Models!$J$27:$J$29), 0))))), 0)</f>
        <v>0</v>
      </c>
      <c r="AC434" s="14">
        <f>IF($T434=Models!$E$31,IF($U434&lt;1,LOOKUP($A$3,Models!$D$7:$D$9,Models!$F$32:$F$34),IF(AND($U434&gt;=1,$U434&lt;=3),LOOKUP($A$3,Models!$D$7:$D$9,Models!$G$32:$G$34),IF(AND($U434&gt;=4,$U434&lt;=6),LOOKUP($A$3,Models!$D$7:$D$9,Models!$H$32:$H$34), IF(AND($U434&gt;=7,$U434&lt;=10),LOOKUP($A$3,Models!$D$7:$D$9,Models!$I$32:$I$34), IF($U434 &gt; 10,LOOKUP($A$3,Models!$D$7:$D$9,Models!$J$32:$J$34), 0))))), 0)</f>
        <v>0</v>
      </c>
      <c r="AD434" s="14">
        <f>IF($T434=Models!$E$39,IF($U434&lt;1,LOOKUP($A$3,Models!$D$7:$D$9,Models!$F$40:$F$42),IF(AND($U434&gt;=1,$U434&lt;=4),LOOKUP($A$3,Models!$D$7:$D$9,Models!$G$40:$G$42),IF(AND($U434&gt;=5,$U434&lt;=7),LOOKUP($A$3,Models!$D$7:$D$9,Models!$H$40:$H$42), IF($U434 &gt; 7,LOOKUP($A$3,Models!$D$7:$D$9,Models!$I$40:$I$42), 0)))), 0)</f>
        <v>0</v>
      </c>
      <c r="AE434" s="14">
        <f>IF($T434=Models!$E$44,IF($U434&lt;1,LOOKUP($A$3,Models!$D$7:$D$9,Models!$F$45:$F$47),IF(AND($U434&gt;=1,$U434&lt;=4),LOOKUP($A$3,Models!$D$7:$D$9,Models!$G$45:$G$47),IF(AND($U434&gt;=5,$U434&lt;=7),LOOKUP($A$3,Models!$D$7:$D$9,Models!$H$45:$H$47), IF($U434 &gt; 7,LOOKUP($A$3,Models!$D$7:$D$9,Models!$I$45:$I$47), 0)))), 0)</f>
        <v>0</v>
      </c>
      <c r="AF434" s="14">
        <f>IF($T434=Models!$E$49,IF($U434&lt;1,LOOKUP($A$3,Models!$D$7:$D$9,Models!$F$50:$F$52),IF(AND($U434&gt;=1,$U434&lt;=4),LOOKUP($A$3,Models!$D$7:$D$9,Models!$G$50:$G$52),IF(AND($U434&gt;=5,$U434&lt;=7),LOOKUP($A$3,Models!$D$7:$D$9,Models!$H$50:$H$52), IF($U434 &gt; 7,LOOKUP($A$3,Models!$D$7:$D$9,Models!$I$50:$I$52), 0)))), 0)</f>
        <v>0</v>
      </c>
      <c r="AG434" s="14">
        <f>IF($T434=Models!$E$54,IF($U434&lt;1,LOOKUP($A$3,Models!$D$7:$D$9,Models!$F$55:$F$57),IF(AND($U434&gt;=1,$U434&lt;=4),LOOKUP($A$3,Models!$D$7:$D$9,Models!$G$55:$G$57),IF(AND($U434&gt;=5,$U434&lt;=7),LOOKUP($A$3,Models!$D$7:$D$9,Models!$H$55:$H$57), IF($U434 &gt; 7,LOOKUP($A$3,Models!$D$7:$D$9,Models!$I$55:$I$57), 0)))), 0)</f>
        <v>0</v>
      </c>
      <c r="AH434" s="14">
        <f>IF($T434=Models!$E$59,IF($U434&lt;1,LOOKUP($A$3,Models!$D$7:$D$9,Models!$F$60:$F$62),IF(AND($U434&gt;=1,$U434&lt;=4),LOOKUP($A$3,Models!$D$7:$D$9,Models!$G$60:$G$62),IF(AND($U434&gt;=5,$U434&lt;=7),LOOKUP($A$3,Models!$D$7:$D$9,Models!$H$60:$H$62), IF($U434 &gt; 7,LOOKUP($A$3,Models!$D$7:$D$9,Models!$I$60:$I$62), 0)))), 0)</f>
        <v>0</v>
      </c>
    </row>
    <row r="435" spans="16:34">
      <c r="P435" s="6" t="e">
        <f ca="1">IF(LOOKUP(Beds!A468, Models!$A$4:$A$105, Models!$B$4:$B$105) = "QUEBEC 2", " ", IF(LOOKUP(Beds!A468, Models!$A$4:$A$105, Models!$B$4:$B$105) = "QUEBEC", " ", IF(Beds!B468 = 0, 0, YEAR(NOW())-IF(VALUE(LEFT(Beds!B468,2))&gt;80,CONCATENATE(19,LEFT(Beds!B468,2)),CONCATENATE(20,LEFT(Beds!B468,2))))))</f>
        <v>#N/A</v>
      </c>
      <c r="S435" s="7" t="str">
        <f>LEFT(Beds!A466,4)</f>
        <v/>
      </c>
      <c r="T435" t="str">
        <f>IF(S435 = "", " ", LOOKUP(S435,Models!$A$4:$A$99,Models!$B$4:$B$99))</f>
        <v xml:space="preserve"> </v>
      </c>
      <c r="U435" t="str">
        <f>Beds!C466</f>
        <v/>
      </c>
      <c r="W435">
        <f t="shared" si="6"/>
        <v>0</v>
      </c>
      <c r="X435" s="14">
        <f>IF($T435=Models!$E$6,IF($U435&lt;1,LOOKUP($A$3,Models!$D$7:$D$9,Models!$F$7:$F$9),IF(AND($U435&gt;=1,$U435&lt;=3),LOOKUP($A$3,Models!$D$7:$D$9,Models!$G$7:$G$9),IF(AND($U435&gt;=4,$U435&lt;=6),LOOKUP($A$3,Models!$D$7:$D$9,Models!$H$7:$H$9), IF(AND($U435&gt;=7,$U435&lt;=10),LOOKUP($A$3,Models!$D$7:$D$9,Models!$I$7:$I$9), IF($U435 &gt; 10,LOOKUP($A$3,Models!$D$7:$D$9,Models!$J$7:$J$9), 0))))), 0)</f>
        <v>0</v>
      </c>
      <c r="Y435" s="14">
        <f>IF($T435=Models!$E$11,IF($U435&lt;1,LOOKUP($A$3,Models!$D$7:$D$9,Models!$F$12:$F$14),IF(AND($U435&gt;=1,$U435&lt;=3),LOOKUP($A$3,Models!$D$7:$D$9,Models!$G$12:$G$14),IF(AND($U435&gt;=4,$U435&lt;=6),LOOKUP($A$3,Models!$D$7:$D$9,Models!$H$12:$H$14), IF(AND($U435&gt;=7,$U435&lt;=10),LOOKUP($A$3,Models!$D$7:$D$9,Models!$I$12:$I$14), IF($U435 &gt; 10,LOOKUP($A$3,Models!$D$7:$D$9,Models!$J$12:$J$14), 0))))), 0)</f>
        <v>0</v>
      </c>
      <c r="Z435" s="14">
        <f>IF($T435=Models!$E$16,IF($U435&lt;1,LOOKUP($A$3,Models!$D$7:$D$9,Models!$F$17:$F$19),IF(AND($U435&gt;=1,$U435&lt;=3),LOOKUP($A$3,Models!$D$7:$D$9,Models!$G$17:$G$19),IF(AND($U435&gt;=4,$U435&lt;=6),LOOKUP($A$3,Models!$D$7:$D$9,Models!$H$17:$H$19), IF(AND($U435&gt;=7,$U435&lt;=10),LOOKUP($A$3,Models!$D$7:$D$9,Models!$I$17:$I$19), IF($U435 &gt; 10,LOOKUP($A$3,Models!$D$7:$D$9,Models!$J$17:$J$19), 0))))), 0)</f>
        <v>0</v>
      </c>
      <c r="AA435" s="14">
        <f>IF($T435=Models!$E$21,IF($U435&lt;1,LOOKUP($A$3,Models!$D$7:$D$9,Models!$F$22:$F$24),IF(AND($U435&gt;=1,$U435&lt;=3),LOOKUP($A$3,Models!$D$7:$D$9,Models!$G$22:$G$24),IF(AND($U435&gt;=4,$U435&lt;=6),LOOKUP($A$3,Models!$D$7:$D$9,Models!$H$22:$H$24), IF(AND($U435&gt;=7,$U435&lt;=10),LOOKUP($A$3,Models!$D$7:$D$9,Models!$I$22:$I$24), IF($U435 &gt; 10,LOOKUP($A$3,Models!$D$7:$D$9,Models!$J$22:$J$24), 0))))), 0)</f>
        <v>0</v>
      </c>
      <c r="AB435" s="14">
        <f>IF($T435=Models!$E$26,IF($U435&lt;1,LOOKUP($A$3,Models!$D$7:$D$9,Models!$F$27:$F$29),IF(AND($U435&gt;=1,$U435&lt;=3),LOOKUP($A$3,Models!$D$7:$D$9,Models!$G$27:$G$29),IF(AND($U435&gt;=4,$U435&lt;=6),LOOKUP($A$3,Models!$D$7:$D$9,Models!$H$27:$H$29), IF(AND($U435&gt;=7,$U435&lt;=10),LOOKUP($A$3,Models!$D$7:$D$9,Models!$I$27:$I$29), IF($U435 &gt; 10,LOOKUP($A$3,Models!$D$7:$D$9,Models!$J$27:$J$29), 0))))), 0)</f>
        <v>0</v>
      </c>
      <c r="AC435" s="14">
        <f>IF($T435=Models!$E$31,IF($U435&lt;1,LOOKUP($A$3,Models!$D$7:$D$9,Models!$F$32:$F$34),IF(AND($U435&gt;=1,$U435&lt;=3),LOOKUP($A$3,Models!$D$7:$D$9,Models!$G$32:$G$34),IF(AND($U435&gt;=4,$U435&lt;=6),LOOKUP($A$3,Models!$D$7:$D$9,Models!$H$32:$H$34), IF(AND($U435&gt;=7,$U435&lt;=10),LOOKUP($A$3,Models!$D$7:$D$9,Models!$I$32:$I$34), IF($U435 &gt; 10,LOOKUP($A$3,Models!$D$7:$D$9,Models!$J$32:$J$34), 0))))), 0)</f>
        <v>0</v>
      </c>
      <c r="AD435" s="14">
        <f>IF($T435=Models!$E$39,IF($U435&lt;1,LOOKUP($A$3,Models!$D$7:$D$9,Models!$F$40:$F$42),IF(AND($U435&gt;=1,$U435&lt;=4),LOOKUP($A$3,Models!$D$7:$D$9,Models!$G$40:$G$42),IF(AND($U435&gt;=5,$U435&lt;=7),LOOKUP($A$3,Models!$D$7:$D$9,Models!$H$40:$H$42), IF($U435 &gt; 7,LOOKUP($A$3,Models!$D$7:$D$9,Models!$I$40:$I$42), 0)))), 0)</f>
        <v>0</v>
      </c>
      <c r="AE435" s="14">
        <f>IF($T435=Models!$E$44,IF($U435&lt;1,LOOKUP($A$3,Models!$D$7:$D$9,Models!$F$45:$F$47),IF(AND($U435&gt;=1,$U435&lt;=4),LOOKUP($A$3,Models!$D$7:$D$9,Models!$G$45:$G$47),IF(AND($U435&gt;=5,$U435&lt;=7),LOOKUP($A$3,Models!$D$7:$D$9,Models!$H$45:$H$47), IF($U435 &gt; 7,LOOKUP($A$3,Models!$D$7:$D$9,Models!$I$45:$I$47), 0)))), 0)</f>
        <v>0</v>
      </c>
      <c r="AF435" s="14">
        <f>IF($T435=Models!$E$49,IF($U435&lt;1,LOOKUP($A$3,Models!$D$7:$D$9,Models!$F$50:$F$52),IF(AND($U435&gt;=1,$U435&lt;=4),LOOKUP($A$3,Models!$D$7:$D$9,Models!$G$50:$G$52),IF(AND($U435&gt;=5,$U435&lt;=7),LOOKUP($A$3,Models!$D$7:$D$9,Models!$H$50:$H$52), IF($U435 &gt; 7,LOOKUP($A$3,Models!$D$7:$D$9,Models!$I$50:$I$52), 0)))), 0)</f>
        <v>0</v>
      </c>
      <c r="AG435" s="14">
        <f>IF($T435=Models!$E$54,IF($U435&lt;1,LOOKUP($A$3,Models!$D$7:$D$9,Models!$F$55:$F$57),IF(AND($U435&gt;=1,$U435&lt;=4),LOOKUP($A$3,Models!$D$7:$D$9,Models!$G$55:$G$57),IF(AND($U435&gt;=5,$U435&lt;=7),LOOKUP($A$3,Models!$D$7:$D$9,Models!$H$55:$H$57), IF($U435 &gt; 7,LOOKUP($A$3,Models!$D$7:$D$9,Models!$I$55:$I$57), 0)))), 0)</f>
        <v>0</v>
      </c>
      <c r="AH435" s="14">
        <f>IF($T435=Models!$E$59,IF($U435&lt;1,LOOKUP($A$3,Models!$D$7:$D$9,Models!$F$60:$F$62),IF(AND($U435&gt;=1,$U435&lt;=4),LOOKUP($A$3,Models!$D$7:$D$9,Models!$G$60:$G$62),IF(AND($U435&gt;=5,$U435&lt;=7),LOOKUP($A$3,Models!$D$7:$D$9,Models!$H$60:$H$62), IF($U435 &gt; 7,LOOKUP($A$3,Models!$D$7:$D$9,Models!$I$60:$I$62), 0)))), 0)</f>
        <v>0</v>
      </c>
    </row>
    <row r="436" spans="16:34">
      <c r="P436" s="6" t="e">
        <f ca="1">IF(LOOKUP(Beds!A469, Models!$A$4:$A$105, Models!$B$4:$B$105) = "QUEBEC 2", " ", IF(LOOKUP(Beds!A469, Models!$A$4:$A$105, Models!$B$4:$B$105) = "QUEBEC", " ", IF(Beds!B469 = 0, 0, YEAR(NOW())-IF(VALUE(LEFT(Beds!B469,2))&gt;80,CONCATENATE(19,LEFT(Beds!B469,2)),CONCATENATE(20,LEFT(Beds!B469,2))))))</f>
        <v>#N/A</v>
      </c>
      <c r="S436" s="7" t="str">
        <f>LEFT(Beds!A467,4)</f>
        <v/>
      </c>
      <c r="T436" t="str">
        <f>IF(S436 = "", " ", LOOKUP(S436,Models!$A$4:$A$99,Models!$B$4:$B$99))</f>
        <v xml:space="preserve"> </v>
      </c>
      <c r="U436" t="str">
        <f>Beds!C467</f>
        <v/>
      </c>
      <c r="W436">
        <f t="shared" si="6"/>
        <v>0</v>
      </c>
      <c r="X436" s="14">
        <f>IF($T436=Models!$E$6,IF($U436&lt;1,LOOKUP($A$3,Models!$D$7:$D$9,Models!$F$7:$F$9),IF(AND($U436&gt;=1,$U436&lt;=3),LOOKUP($A$3,Models!$D$7:$D$9,Models!$G$7:$G$9),IF(AND($U436&gt;=4,$U436&lt;=6),LOOKUP($A$3,Models!$D$7:$D$9,Models!$H$7:$H$9), IF(AND($U436&gt;=7,$U436&lt;=10),LOOKUP($A$3,Models!$D$7:$D$9,Models!$I$7:$I$9), IF($U436 &gt; 10,LOOKUP($A$3,Models!$D$7:$D$9,Models!$J$7:$J$9), 0))))), 0)</f>
        <v>0</v>
      </c>
      <c r="Y436" s="14">
        <f>IF($T436=Models!$E$11,IF($U436&lt;1,LOOKUP($A$3,Models!$D$7:$D$9,Models!$F$12:$F$14),IF(AND($U436&gt;=1,$U436&lt;=3),LOOKUP($A$3,Models!$D$7:$D$9,Models!$G$12:$G$14),IF(AND($U436&gt;=4,$U436&lt;=6),LOOKUP($A$3,Models!$D$7:$D$9,Models!$H$12:$H$14), IF(AND($U436&gt;=7,$U436&lt;=10),LOOKUP($A$3,Models!$D$7:$D$9,Models!$I$12:$I$14), IF($U436 &gt; 10,LOOKUP($A$3,Models!$D$7:$D$9,Models!$J$12:$J$14), 0))))), 0)</f>
        <v>0</v>
      </c>
      <c r="Z436" s="14">
        <f>IF($T436=Models!$E$16,IF($U436&lt;1,LOOKUP($A$3,Models!$D$7:$D$9,Models!$F$17:$F$19),IF(AND($U436&gt;=1,$U436&lt;=3),LOOKUP($A$3,Models!$D$7:$D$9,Models!$G$17:$G$19),IF(AND($U436&gt;=4,$U436&lt;=6),LOOKUP($A$3,Models!$D$7:$D$9,Models!$H$17:$H$19), IF(AND($U436&gt;=7,$U436&lt;=10),LOOKUP($A$3,Models!$D$7:$D$9,Models!$I$17:$I$19), IF($U436 &gt; 10,LOOKUP($A$3,Models!$D$7:$D$9,Models!$J$17:$J$19), 0))))), 0)</f>
        <v>0</v>
      </c>
      <c r="AA436" s="14">
        <f>IF($T436=Models!$E$21,IF($U436&lt;1,LOOKUP($A$3,Models!$D$7:$D$9,Models!$F$22:$F$24),IF(AND($U436&gt;=1,$U436&lt;=3),LOOKUP($A$3,Models!$D$7:$D$9,Models!$G$22:$G$24),IF(AND($U436&gt;=4,$U436&lt;=6),LOOKUP($A$3,Models!$D$7:$D$9,Models!$H$22:$H$24), IF(AND($U436&gt;=7,$U436&lt;=10),LOOKUP($A$3,Models!$D$7:$D$9,Models!$I$22:$I$24), IF($U436 &gt; 10,LOOKUP($A$3,Models!$D$7:$D$9,Models!$J$22:$J$24), 0))))), 0)</f>
        <v>0</v>
      </c>
      <c r="AB436" s="14">
        <f>IF($T436=Models!$E$26,IF($U436&lt;1,LOOKUP($A$3,Models!$D$7:$D$9,Models!$F$27:$F$29),IF(AND($U436&gt;=1,$U436&lt;=3),LOOKUP($A$3,Models!$D$7:$D$9,Models!$G$27:$G$29),IF(AND($U436&gt;=4,$U436&lt;=6),LOOKUP($A$3,Models!$D$7:$D$9,Models!$H$27:$H$29), IF(AND($U436&gt;=7,$U436&lt;=10),LOOKUP($A$3,Models!$D$7:$D$9,Models!$I$27:$I$29), IF($U436 &gt; 10,LOOKUP($A$3,Models!$D$7:$D$9,Models!$J$27:$J$29), 0))))), 0)</f>
        <v>0</v>
      </c>
      <c r="AC436" s="14">
        <f>IF($T436=Models!$E$31,IF($U436&lt;1,LOOKUP($A$3,Models!$D$7:$D$9,Models!$F$32:$F$34),IF(AND($U436&gt;=1,$U436&lt;=3),LOOKUP($A$3,Models!$D$7:$D$9,Models!$G$32:$G$34),IF(AND($U436&gt;=4,$U436&lt;=6),LOOKUP($A$3,Models!$D$7:$D$9,Models!$H$32:$H$34), IF(AND($U436&gt;=7,$U436&lt;=10),LOOKUP($A$3,Models!$D$7:$D$9,Models!$I$32:$I$34), IF($U436 &gt; 10,LOOKUP($A$3,Models!$D$7:$D$9,Models!$J$32:$J$34), 0))))), 0)</f>
        <v>0</v>
      </c>
      <c r="AD436" s="14">
        <f>IF($T436=Models!$E$39,IF($U436&lt;1,LOOKUP($A$3,Models!$D$7:$D$9,Models!$F$40:$F$42),IF(AND($U436&gt;=1,$U436&lt;=4),LOOKUP($A$3,Models!$D$7:$D$9,Models!$G$40:$G$42),IF(AND($U436&gt;=5,$U436&lt;=7),LOOKUP($A$3,Models!$D$7:$D$9,Models!$H$40:$H$42), IF($U436 &gt; 7,LOOKUP($A$3,Models!$D$7:$D$9,Models!$I$40:$I$42), 0)))), 0)</f>
        <v>0</v>
      </c>
      <c r="AE436" s="14">
        <f>IF($T436=Models!$E$44,IF($U436&lt;1,LOOKUP($A$3,Models!$D$7:$D$9,Models!$F$45:$F$47),IF(AND($U436&gt;=1,$U436&lt;=4),LOOKUP($A$3,Models!$D$7:$D$9,Models!$G$45:$G$47),IF(AND($U436&gt;=5,$U436&lt;=7),LOOKUP($A$3,Models!$D$7:$D$9,Models!$H$45:$H$47), IF($U436 &gt; 7,LOOKUP($A$3,Models!$D$7:$D$9,Models!$I$45:$I$47), 0)))), 0)</f>
        <v>0</v>
      </c>
      <c r="AF436" s="14">
        <f>IF($T436=Models!$E$49,IF($U436&lt;1,LOOKUP($A$3,Models!$D$7:$D$9,Models!$F$50:$F$52),IF(AND($U436&gt;=1,$U436&lt;=4),LOOKUP($A$3,Models!$D$7:$D$9,Models!$G$50:$G$52),IF(AND($U436&gt;=5,$U436&lt;=7),LOOKUP($A$3,Models!$D$7:$D$9,Models!$H$50:$H$52), IF($U436 &gt; 7,LOOKUP($A$3,Models!$D$7:$D$9,Models!$I$50:$I$52), 0)))), 0)</f>
        <v>0</v>
      </c>
      <c r="AG436" s="14">
        <f>IF($T436=Models!$E$54,IF($U436&lt;1,LOOKUP($A$3,Models!$D$7:$D$9,Models!$F$55:$F$57),IF(AND($U436&gt;=1,$U436&lt;=4),LOOKUP($A$3,Models!$D$7:$D$9,Models!$G$55:$G$57),IF(AND($U436&gt;=5,$U436&lt;=7),LOOKUP($A$3,Models!$D$7:$D$9,Models!$H$55:$H$57), IF($U436 &gt; 7,LOOKUP($A$3,Models!$D$7:$D$9,Models!$I$55:$I$57), 0)))), 0)</f>
        <v>0</v>
      </c>
      <c r="AH436" s="14">
        <f>IF($T436=Models!$E$59,IF($U436&lt;1,LOOKUP($A$3,Models!$D$7:$D$9,Models!$F$60:$F$62),IF(AND($U436&gt;=1,$U436&lt;=4),LOOKUP($A$3,Models!$D$7:$D$9,Models!$G$60:$G$62),IF(AND($U436&gt;=5,$U436&lt;=7),LOOKUP($A$3,Models!$D$7:$D$9,Models!$H$60:$H$62), IF($U436 &gt; 7,LOOKUP($A$3,Models!$D$7:$D$9,Models!$I$60:$I$62), 0)))), 0)</f>
        <v>0</v>
      </c>
    </row>
    <row r="437" spans="16:34">
      <c r="P437" s="6" t="e">
        <f ca="1">IF(LOOKUP(Beds!A470, Models!$A$4:$A$105, Models!$B$4:$B$105) = "QUEBEC 2", " ", IF(LOOKUP(Beds!A470, Models!$A$4:$A$105, Models!$B$4:$B$105) = "QUEBEC", " ", IF(Beds!B470 = 0, 0, YEAR(NOW())-IF(VALUE(LEFT(Beds!B470,2))&gt;80,CONCATENATE(19,LEFT(Beds!B470,2)),CONCATENATE(20,LEFT(Beds!B470,2))))))</f>
        <v>#N/A</v>
      </c>
      <c r="S437" s="7" t="str">
        <f>LEFT(Beds!A468,4)</f>
        <v/>
      </c>
      <c r="T437" t="str">
        <f>IF(S437 = "", " ", LOOKUP(S437,Models!$A$4:$A$99,Models!$B$4:$B$99))</f>
        <v xml:space="preserve"> </v>
      </c>
      <c r="U437" t="str">
        <f>Beds!C468</f>
        <v/>
      </c>
      <c r="W437">
        <f t="shared" si="6"/>
        <v>0</v>
      </c>
      <c r="X437" s="14">
        <f>IF($T437=Models!$E$6,IF($U437&lt;1,LOOKUP($A$3,Models!$D$7:$D$9,Models!$F$7:$F$9),IF(AND($U437&gt;=1,$U437&lt;=3),LOOKUP($A$3,Models!$D$7:$D$9,Models!$G$7:$G$9),IF(AND($U437&gt;=4,$U437&lt;=6),LOOKUP($A$3,Models!$D$7:$D$9,Models!$H$7:$H$9), IF(AND($U437&gt;=7,$U437&lt;=10),LOOKUP($A$3,Models!$D$7:$D$9,Models!$I$7:$I$9), IF($U437 &gt; 10,LOOKUP($A$3,Models!$D$7:$D$9,Models!$J$7:$J$9), 0))))), 0)</f>
        <v>0</v>
      </c>
      <c r="Y437" s="14">
        <f>IF($T437=Models!$E$11,IF($U437&lt;1,LOOKUP($A$3,Models!$D$7:$D$9,Models!$F$12:$F$14),IF(AND($U437&gt;=1,$U437&lt;=3),LOOKUP($A$3,Models!$D$7:$D$9,Models!$G$12:$G$14),IF(AND($U437&gt;=4,$U437&lt;=6),LOOKUP($A$3,Models!$D$7:$D$9,Models!$H$12:$H$14), IF(AND($U437&gt;=7,$U437&lt;=10),LOOKUP($A$3,Models!$D$7:$D$9,Models!$I$12:$I$14), IF($U437 &gt; 10,LOOKUP($A$3,Models!$D$7:$D$9,Models!$J$12:$J$14), 0))))), 0)</f>
        <v>0</v>
      </c>
      <c r="Z437" s="14">
        <f>IF($T437=Models!$E$16,IF($U437&lt;1,LOOKUP($A$3,Models!$D$7:$D$9,Models!$F$17:$F$19),IF(AND($U437&gt;=1,$U437&lt;=3),LOOKUP($A$3,Models!$D$7:$D$9,Models!$G$17:$G$19),IF(AND($U437&gt;=4,$U437&lt;=6),LOOKUP($A$3,Models!$D$7:$D$9,Models!$H$17:$H$19), IF(AND($U437&gt;=7,$U437&lt;=10),LOOKUP($A$3,Models!$D$7:$D$9,Models!$I$17:$I$19), IF($U437 &gt; 10,LOOKUP($A$3,Models!$D$7:$D$9,Models!$J$17:$J$19), 0))))), 0)</f>
        <v>0</v>
      </c>
      <c r="AA437" s="14">
        <f>IF($T437=Models!$E$21,IF($U437&lt;1,LOOKUP($A$3,Models!$D$7:$D$9,Models!$F$22:$F$24),IF(AND($U437&gt;=1,$U437&lt;=3),LOOKUP($A$3,Models!$D$7:$D$9,Models!$G$22:$G$24),IF(AND($U437&gt;=4,$U437&lt;=6),LOOKUP($A$3,Models!$D$7:$D$9,Models!$H$22:$H$24), IF(AND($U437&gt;=7,$U437&lt;=10),LOOKUP($A$3,Models!$D$7:$D$9,Models!$I$22:$I$24), IF($U437 &gt; 10,LOOKUP($A$3,Models!$D$7:$D$9,Models!$J$22:$J$24), 0))))), 0)</f>
        <v>0</v>
      </c>
      <c r="AB437" s="14">
        <f>IF($T437=Models!$E$26,IF($U437&lt;1,LOOKUP($A$3,Models!$D$7:$D$9,Models!$F$27:$F$29),IF(AND($U437&gt;=1,$U437&lt;=3),LOOKUP($A$3,Models!$D$7:$D$9,Models!$G$27:$G$29),IF(AND($U437&gt;=4,$U437&lt;=6),LOOKUP($A$3,Models!$D$7:$D$9,Models!$H$27:$H$29), IF(AND($U437&gt;=7,$U437&lt;=10),LOOKUP($A$3,Models!$D$7:$D$9,Models!$I$27:$I$29), IF($U437 &gt; 10,LOOKUP($A$3,Models!$D$7:$D$9,Models!$J$27:$J$29), 0))))), 0)</f>
        <v>0</v>
      </c>
      <c r="AC437" s="14">
        <f>IF($T437=Models!$E$31,IF($U437&lt;1,LOOKUP($A$3,Models!$D$7:$D$9,Models!$F$32:$F$34),IF(AND($U437&gt;=1,$U437&lt;=3),LOOKUP($A$3,Models!$D$7:$D$9,Models!$G$32:$G$34),IF(AND($U437&gt;=4,$U437&lt;=6),LOOKUP($A$3,Models!$D$7:$D$9,Models!$H$32:$H$34), IF(AND($U437&gt;=7,$U437&lt;=10),LOOKUP($A$3,Models!$D$7:$D$9,Models!$I$32:$I$34), IF($U437 &gt; 10,LOOKUP($A$3,Models!$D$7:$D$9,Models!$J$32:$J$34), 0))))), 0)</f>
        <v>0</v>
      </c>
      <c r="AD437" s="14">
        <f>IF($T437=Models!$E$39,IF($U437&lt;1,LOOKUP($A$3,Models!$D$7:$D$9,Models!$F$40:$F$42),IF(AND($U437&gt;=1,$U437&lt;=4),LOOKUP($A$3,Models!$D$7:$D$9,Models!$G$40:$G$42),IF(AND($U437&gt;=5,$U437&lt;=7),LOOKUP($A$3,Models!$D$7:$D$9,Models!$H$40:$H$42), IF($U437 &gt; 7,LOOKUP($A$3,Models!$D$7:$D$9,Models!$I$40:$I$42), 0)))), 0)</f>
        <v>0</v>
      </c>
      <c r="AE437" s="14">
        <f>IF($T437=Models!$E$44,IF($U437&lt;1,LOOKUP($A$3,Models!$D$7:$D$9,Models!$F$45:$F$47),IF(AND($U437&gt;=1,$U437&lt;=4),LOOKUP($A$3,Models!$D$7:$D$9,Models!$G$45:$G$47),IF(AND($U437&gt;=5,$U437&lt;=7),LOOKUP($A$3,Models!$D$7:$D$9,Models!$H$45:$H$47), IF($U437 &gt; 7,LOOKUP($A$3,Models!$D$7:$D$9,Models!$I$45:$I$47), 0)))), 0)</f>
        <v>0</v>
      </c>
      <c r="AF437" s="14">
        <f>IF($T437=Models!$E$49,IF($U437&lt;1,LOOKUP($A$3,Models!$D$7:$D$9,Models!$F$50:$F$52),IF(AND($U437&gt;=1,$U437&lt;=4),LOOKUP($A$3,Models!$D$7:$D$9,Models!$G$50:$G$52),IF(AND($U437&gt;=5,$U437&lt;=7),LOOKUP($A$3,Models!$D$7:$D$9,Models!$H$50:$H$52), IF($U437 &gt; 7,LOOKUP($A$3,Models!$D$7:$D$9,Models!$I$50:$I$52), 0)))), 0)</f>
        <v>0</v>
      </c>
      <c r="AG437" s="14">
        <f>IF($T437=Models!$E$54,IF($U437&lt;1,LOOKUP($A$3,Models!$D$7:$D$9,Models!$F$55:$F$57),IF(AND($U437&gt;=1,$U437&lt;=4),LOOKUP($A$3,Models!$D$7:$D$9,Models!$G$55:$G$57),IF(AND($U437&gt;=5,$U437&lt;=7),LOOKUP($A$3,Models!$D$7:$D$9,Models!$H$55:$H$57), IF($U437 &gt; 7,LOOKUP($A$3,Models!$D$7:$D$9,Models!$I$55:$I$57), 0)))), 0)</f>
        <v>0</v>
      </c>
      <c r="AH437" s="14">
        <f>IF($T437=Models!$E$59,IF($U437&lt;1,LOOKUP($A$3,Models!$D$7:$D$9,Models!$F$60:$F$62),IF(AND($U437&gt;=1,$U437&lt;=4),LOOKUP($A$3,Models!$D$7:$D$9,Models!$G$60:$G$62),IF(AND($U437&gt;=5,$U437&lt;=7),LOOKUP($A$3,Models!$D$7:$D$9,Models!$H$60:$H$62), IF($U437 &gt; 7,LOOKUP($A$3,Models!$D$7:$D$9,Models!$I$60:$I$62), 0)))), 0)</f>
        <v>0</v>
      </c>
    </row>
    <row r="438" spans="16:34">
      <c r="P438" s="6" t="e">
        <f ca="1">IF(LOOKUP(Beds!A471, Models!$A$4:$A$105, Models!$B$4:$B$105) = "QUEBEC 2", " ", IF(LOOKUP(Beds!A471, Models!$A$4:$A$105, Models!$B$4:$B$105) = "QUEBEC", " ", IF(Beds!B471 = 0, 0, YEAR(NOW())-IF(VALUE(LEFT(Beds!B471,2))&gt;80,CONCATENATE(19,LEFT(Beds!B471,2)),CONCATENATE(20,LEFT(Beds!B471,2))))))</f>
        <v>#N/A</v>
      </c>
      <c r="S438" s="7" t="str">
        <f>LEFT(Beds!A469,4)</f>
        <v/>
      </c>
      <c r="T438" t="str">
        <f>IF(S438 = "", " ", LOOKUP(S438,Models!$A$4:$A$99,Models!$B$4:$B$99))</f>
        <v xml:space="preserve"> </v>
      </c>
      <c r="U438" t="str">
        <f>Beds!C469</f>
        <v/>
      </c>
      <c r="W438">
        <f t="shared" si="6"/>
        <v>0</v>
      </c>
      <c r="X438" s="14">
        <f>IF($T438=Models!$E$6,IF($U438&lt;1,LOOKUP($A$3,Models!$D$7:$D$9,Models!$F$7:$F$9),IF(AND($U438&gt;=1,$U438&lt;=3),LOOKUP($A$3,Models!$D$7:$D$9,Models!$G$7:$G$9),IF(AND($U438&gt;=4,$U438&lt;=6),LOOKUP($A$3,Models!$D$7:$D$9,Models!$H$7:$H$9), IF(AND($U438&gt;=7,$U438&lt;=10),LOOKUP($A$3,Models!$D$7:$D$9,Models!$I$7:$I$9), IF($U438 &gt; 10,LOOKUP($A$3,Models!$D$7:$D$9,Models!$J$7:$J$9), 0))))), 0)</f>
        <v>0</v>
      </c>
      <c r="Y438" s="14">
        <f>IF($T438=Models!$E$11,IF($U438&lt;1,LOOKUP($A$3,Models!$D$7:$D$9,Models!$F$12:$F$14),IF(AND($U438&gt;=1,$U438&lt;=3),LOOKUP($A$3,Models!$D$7:$D$9,Models!$G$12:$G$14),IF(AND($U438&gt;=4,$U438&lt;=6),LOOKUP($A$3,Models!$D$7:$D$9,Models!$H$12:$H$14), IF(AND($U438&gt;=7,$U438&lt;=10),LOOKUP($A$3,Models!$D$7:$D$9,Models!$I$12:$I$14), IF($U438 &gt; 10,LOOKUP($A$3,Models!$D$7:$D$9,Models!$J$12:$J$14), 0))))), 0)</f>
        <v>0</v>
      </c>
      <c r="Z438" s="14">
        <f>IF($T438=Models!$E$16,IF($U438&lt;1,LOOKUP($A$3,Models!$D$7:$D$9,Models!$F$17:$F$19),IF(AND($U438&gt;=1,$U438&lt;=3),LOOKUP($A$3,Models!$D$7:$D$9,Models!$G$17:$G$19),IF(AND($U438&gt;=4,$U438&lt;=6),LOOKUP($A$3,Models!$D$7:$D$9,Models!$H$17:$H$19), IF(AND($U438&gt;=7,$U438&lt;=10),LOOKUP($A$3,Models!$D$7:$D$9,Models!$I$17:$I$19), IF($U438 &gt; 10,LOOKUP($A$3,Models!$D$7:$D$9,Models!$J$17:$J$19), 0))))), 0)</f>
        <v>0</v>
      </c>
      <c r="AA438" s="14">
        <f>IF($T438=Models!$E$21,IF($U438&lt;1,LOOKUP($A$3,Models!$D$7:$D$9,Models!$F$22:$F$24),IF(AND($U438&gt;=1,$U438&lt;=3),LOOKUP($A$3,Models!$D$7:$D$9,Models!$G$22:$G$24),IF(AND($U438&gt;=4,$U438&lt;=6),LOOKUP($A$3,Models!$D$7:$D$9,Models!$H$22:$H$24), IF(AND($U438&gt;=7,$U438&lt;=10),LOOKUP($A$3,Models!$D$7:$D$9,Models!$I$22:$I$24), IF($U438 &gt; 10,LOOKUP($A$3,Models!$D$7:$D$9,Models!$J$22:$J$24), 0))))), 0)</f>
        <v>0</v>
      </c>
      <c r="AB438" s="14">
        <f>IF($T438=Models!$E$26,IF($U438&lt;1,LOOKUP($A$3,Models!$D$7:$D$9,Models!$F$27:$F$29),IF(AND($U438&gt;=1,$U438&lt;=3),LOOKUP($A$3,Models!$D$7:$D$9,Models!$G$27:$G$29),IF(AND($U438&gt;=4,$U438&lt;=6),LOOKUP($A$3,Models!$D$7:$D$9,Models!$H$27:$H$29), IF(AND($U438&gt;=7,$U438&lt;=10),LOOKUP($A$3,Models!$D$7:$D$9,Models!$I$27:$I$29), IF($U438 &gt; 10,LOOKUP($A$3,Models!$D$7:$D$9,Models!$J$27:$J$29), 0))))), 0)</f>
        <v>0</v>
      </c>
      <c r="AC438" s="14">
        <f>IF($T438=Models!$E$31,IF($U438&lt;1,LOOKUP($A$3,Models!$D$7:$D$9,Models!$F$32:$F$34),IF(AND($U438&gt;=1,$U438&lt;=3),LOOKUP($A$3,Models!$D$7:$D$9,Models!$G$32:$G$34),IF(AND($U438&gt;=4,$U438&lt;=6),LOOKUP($A$3,Models!$D$7:$D$9,Models!$H$32:$H$34), IF(AND($U438&gt;=7,$U438&lt;=10),LOOKUP($A$3,Models!$D$7:$D$9,Models!$I$32:$I$34), IF($U438 &gt; 10,LOOKUP($A$3,Models!$D$7:$D$9,Models!$J$32:$J$34), 0))))), 0)</f>
        <v>0</v>
      </c>
      <c r="AD438" s="14">
        <f>IF($T438=Models!$E$39,IF($U438&lt;1,LOOKUP($A$3,Models!$D$7:$D$9,Models!$F$40:$F$42),IF(AND($U438&gt;=1,$U438&lt;=4),LOOKUP($A$3,Models!$D$7:$D$9,Models!$G$40:$G$42),IF(AND($U438&gt;=5,$U438&lt;=7),LOOKUP($A$3,Models!$D$7:$D$9,Models!$H$40:$H$42), IF($U438 &gt; 7,LOOKUP($A$3,Models!$D$7:$D$9,Models!$I$40:$I$42), 0)))), 0)</f>
        <v>0</v>
      </c>
      <c r="AE438" s="14">
        <f>IF($T438=Models!$E$44,IF($U438&lt;1,LOOKUP($A$3,Models!$D$7:$D$9,Models!$F$45:$F$47),IF(AND($U438&gt;=1,$U438&lt;=4),LOOKUP($A$3,Models!$D$7:$D$9,Models!$G$45:$G$47),IF(AND($U438&gt;=5,$U438&lt;=7),LOOKUP($A$3,Models!$D$7:$D$9,Models!$H$45:$H$47), IF($U438 &gt; 7,LOOKUP($A$3,Models!$D$7:$D$9,Models!$I$45:$I$47), 0)))), 0)</f>
        <v>0</v>
      </c>
      <c r="AF438" s="14">
        <f>IF($T438=Models!$E$49,IF($U438&lt;1,LOOKUP($A$3,Models!$D$7:$D$9,Models!$F$50:$F$52),IF(AND($U438&gt;=1,$U438&lt;=4),LOOKUP($A$3,Models!$D$7:$D$9,Models!$G$50:$G$52),IF(AND($U438&gt;=5,$U438&lt;=7),LOOKUP($A$3,Models!$D$7:$D$9,Models!$H$50:$H$52), IF($U438 &gt; 7,LOOKUP($A$3,Models!$D$7:$D$9,Models!$I$50:$I$52), 0)))), 0)</f>
        <v>0</v>
      </c>
      <c r="AG438" s="14">
        <f>IF($T438=Models!$E$54,IF($U438&lt;1,LOOKUP($A$3,Models!$D$7:$D$9,Models!$F$55:$F$57),IF(AND($U438&gt;=1,$U438&lt;=4),LOOKUP($A$3,Models!$D$7:$D$9,Models!$G$55:$G$57),IF(AND($U438&gt;=5,$U438&lt;=7),LOOKUP($A$3,Models!$D$7:$D$9,Models!$H$55:$H$57), IF($U438 &gt; 7,LOOKUP($A$3,Models!$D$7:$D$9,Models!$I$55:$I$57), 0)))), 0)</f>
        <v>0</v>
      </c>
      <c r="AH438" s="14">
        <f>IF($T438=Models!$E$59,IF($U438&lt;1,LOOKUP($A$3,Models!$D$7:$D$9,Models!$F$60:$F$62),IF(AND($U438&gt;=1,$U438&lt;=4),LOOKUP($A$3,Models!$D$7:$D$9,Models!$G$60:$G$62),IF(AND($U438&gt;=5,$U438&lt;=7),LOOKUP($A$3,Models!$D$7:$D$9,Models!$H$60:$H$62), IF($U438 &gt; 7,LOOKUP($A$3,Models!$D$7:$D$9,Models!$I$60:$I$62), 0)))), 0)</f>
        <v>0</v>
      </c>
    </row>
    <row r="439" spans="16:34">
      <c r="P439" s="6" t="e">
        <f ca="1">IF(LOOKUP(Beds!A472, Models!$A$4:$A$105, Models!$B$4:$B$105) = "QUEBEC 2", " ", IF(LOOKUP(Beds!A472, Models!$A$4:$A$105, Models!$B$4:$B$105) = "QUEBEC", " ", IF(Beds!B472 = 0, 0, YEAR(NOW())-IF(VALUE(LEFT(Beds!B472,2))&gt;80,CONCATENATE(19,LEFT(Beds!B472,2)),CONCATENATE(20,LEFT(Beds!B472,2))))))</f>
        <v>#N/A</v>
      </c>
      <c r="S439" s="7" t="str">
        <f>LEFT(Beds!A470,4)</f>
        <v/>
      </c>
      <c r="T439" t="str">
        <f>IF(S439 = "", " ", LOOKUP(S439,Models!$A$4:$A$99,Models!$B$4:$B$99))</f>
        <v xml:space="preserve"> </v>
      </c>
      <c r="U439" t="str">
        <f>Beds!C470</f>
        <v/>
      </c>
      <c r="W439">
        <f t="shared" si="6"/>
        <v>0</v>
      </c>
      <c r="X439" s="14">
        <f>IF($T439=Models!$E$6,IF($U439&lt;1,LOOKUP($A$3,Models!$D$7:$D$9,Models!$F$7:$F$9),IF(AND($U439&gt;=1,$U439&lt;=3),LOOKUP($A$3,Models!$D$7:$D$9,Models!$G$7:$G$9),IF(AND($U439&gt;=4,$U439&lt;=6),LOOKUP($A$3,Models!$D$7:$D$9,Models!$H$7:$H$9), IF(AND($U439&gt;=7,$U439&lt;=10),LOOKUP($A$3,Models!$D$7:$D$9,Models!$I$7:$I$9), IF($U439 &gt; 10,LOOKUP($A$3,Models!$D$7:$D$9,Models!$J$7:$J$9), 0))))), 0)</f>
        <v>0</v>
      </c>
      <c r="Y439" s="14">
        <f>IF($T439=Models!$E$11,IF($U439&lt;1,LOOKUP($A$3,Models!$D$7:$D$9,Models!$F$12:$F$14),IF(AND($U439&gt;=1,$U439&lt;=3),LOOKUP($A$3,Models!$D$7:$D$9,Models!$G$12:$G$14),IF(AND($U439&gt;=4,$U439&lt;=6),LOOKUP($A$3,Models!$D$7:$D$9,Models!$H$12:$H$14), IF(AND($U439&gt;=7,$U439&lt;=10),LOOKUP($A$3,Models!$D$7:$D$9,Models!$I$12:$I$14), IF($U439 &gt; 10,LOOKUP($A$3,Models!$D$7:$D$9,Models!$J$12:$J$14), 0))))), 0)</f>
        <v>0</v>
      </c>
      <c r="Z439" s="14">
        <f>IF($T439=Models!$E$16,IF($U439&lt;1,LOOKUP($A$3,Models!$D$7:$D$9,Models!$F$17:$F$19),IF(AND($U439&gt;=1,$U439&lt;=3),LOOKUP($A$3,Models!$D$7:$D$9,Models!$G$17:$G$19),IF(AND($U439&gt;=4,$U439&lt;=6),LOOKUP($A$3,Models!$D$7:$D$9,Models!$H$17:$H$19), IF(AND($U439&gt;=7,$U439&lt;=10),LOOKUP($A$3,Models!$D$7:$D$9,Models!$I$17:$I$19), IF($U439 &gt; 10,LOOKUP($A$3,Models!$D$7:$D$9,Models!$J$17:$J$19), 0))))), 0)</f>
        <v>0</v>
      </c>
      <c r="AA439" s="14">
        <f>IF($T439=Models!$E$21,IF($U439&lt;1,LOOKUP($A$3,Models!$D$7:$D$9,Models!$F$22:$F$24),IF(AND($U439&gt;=1,$U439&lt;=3),LOOKUP($A$3,Models!$D$7:$D$9,Models!$G$22:$G$24),IF(AND($U439&gt;=4,$U439&lt;=6),LOOKUP($A$3,Models!$D$7:$D$9,Models!$H$22:$H$24), IF(AND($U439&gt;=7,$U439&lt;=10),LOOKUP($A$3,Models!$D$7:$D$9,Models!$I$22:$I$24), IF($U439 &gt; 10,LOOKUP($A$3,Models!$D$7:$D$9,Models!$J$22:$J$24), 0))))), 0)</f>
        <v>0</v>
      </c>
      <c r="AB439" s="14">
        <f>IF($T439=Models!$E$26,IF($U439&lt;1,LOOKUP($A$3,Models!$D$7:$D$9,Models!$F$27:$F$29),IF(AND($U439&gt;=1,$U439&lt;=3),LOOKUP($A$3,Models!$D$7:$D$9,Models!$G$27:$G$29),IF(AND($U439&gt;=4,$U439&lt;=6),LOOKUP($A$3,Models!$D$7:$D$9,Models!$H$27:$H$29), IF(AND($U439&gt;=7,$U439&lt;=10),LOOKUP($A$3,Models!$D$7:$D$9,Models!$I$27:$I$29), IF($U439 &gt; 10,LOOKUP($A$3,Models!$D$7:$D$9,Models!$J$27:$J$29), 0))))), 0)</f>
        <v>0</v>
      </c>
      <c r="AC439" s="14">
        <f>IF($T439=Models!$E$31,IF($U439&lt;1,LOOKUP($A$3,Models!$D$7:$D$9,Models!$F$32:$F$34),IF(AND($U439&gt;=1,$U439&lt;=3),LOOKUP($A$3,Models!$D$7:$D$9,Models!$G$32:$G$34),IF(AND($U439&gt;=4,$U439&lt;=6),LOOKUP($A$3,Models!$D$7:$D$9,Models!$H$32:$H$34), IF(AND($U439&gt;=7,$U439&lt;=10),LOOKUP($A$3,Models!$D$7:$D$9,Models!$I$32:$I$34), IF($U439 &gt; 10,LOOKUP($A$3,Models!$D$7:$D$9,Models!$J$32:$J$34), 0))))), 0)</f>
        <v>0</v>
      </c>
      <c r="AD439" s="14">
        <f>IF($T439=Models!$E$39,IF($U439&lt;1,LOOKUP($A$3,Models!$D$7:$D$9,Models!$F$40:$F$42),IF(AND($U439&gt;=1,$U439&lt;=4),LOOKUP($A$3,Models!$D$7:$D$9,Models!$G$40:$G$42),IF(AND($U439&gt;=5,$U439&lt;=7),LOOKUP($A$3,Models!$D$7:$D$9,Models!$H$40:$H$42), IF($U439 &gt; 7,LOOKUP($A$3,Models!$D$7:$D$9,Models!$I$40:$I$42), 0)))), 0)</f>
        <v>0</v>
      </c>
      <c r="AE439" s="14">
        <f>IF($T439=Models!$E$44,IF($U439&lt;1,LOOKUP($A$3,Models!$D$7:$D$9,Models!$F$45:$F$47),IF(AND($U439&gt;=1,$U439&lt;=4),LOOKUP($A$3,Models!$D$7:$D$9,Models!$G$45:$G$47),IF(AND($U439&gt;=5,$U439&lt;=7),LOOKUP($A$3,Models!$D$7:$D$9,Models!$H$45:$H$47), IF($U439 &gt; 7,LOOKUP($A$3,Models!$D$7:$D$9,Models!$I$45:$I$47), 0)))), 0)</f>
        <v>0</v>
      </c>
      <c r="AF439" s="14">
        <f>IF($T439=Models!$E$49,IF($U439&lt;1,LOOKUP($A$3,Models!$D$7:$D$9,Models!$F$50:$F$52),IF(AND($U439&gt;=1,$U439&lt;=4),LOOKUP($A$3,Models!$D$7:$D$9,Models!$G$50:$G$52),IF(AND($U439&gt;=5,$U439&lt;=7),LOOKUP($A$3,Models!$D$7:$D$9,Models!$H$50:$H$52), IF($U439 &gt; 7,LOOKUP($A$3,Models!$D$7:$D$9,Models!$I$50:$I$52), 0)))), 0)</f>
        <v>0</v>
      </c>
      <c r="AG439" s="14">
        <f>IF($T439=Models!$E$54,IF($U439&lt;1,LOOKUP($A$3,Models!$D$7:$D$9,Models!$F$55:$F$57),IF(AND($U439&gt;=1,$U439&lt;=4),LOOKUP($A$3,Models!$D$7:$D$9,Models!$G$55:$G$57),IF(AND($U439&gt;=5,$U439&lt;=7),LOOKUP($A$3,Models!$D$7:$D$9,Models!$H$55:$H$57), IF($U439 &gt; 7,LOOKUP($A$3,Models!$D$7:$D$9,Models!$I$55:$I$57), 0)))), 0)</f>
        <v>0</v>
      </c>
      <c r="AH439" s="14">
        <f>IF($T439=Models!$E$59,IF($U439&lt;1,LOOKUP($A$3,Models!$D$7:$D$9,Models!$F$60:$F$62),IF(AND($U439&gt;=1,$U439&lt;=4),LOOKUP($A$3,Models!$D$7:$D$9,Models!$G$60:$G$62),IF(AND($U439&gt;=5,$U439&lt;=7),LOOKUP($A$3,Models!$D$7:$D$9,Models!$H$60:$H$62), IF($U439 &gt; 7,LOOKUP($A$3,Models!$D$7:$D$9,Models!$I$60:$I$62), 0)))), 0)</f>
        <v>0</v>
      </c>
    </row>
    <row r="440" spans="16:34">
      <c r="P440" s="6" t="e">
        <f ca="1">IF(LOOKUP(Beds!A473, Models!$A$4:$A$105, Models!$B$4:$B$105) = "QUEBEC 2", " ", IF(LOOKUP(Beds!A473, Models!$A$4:$A$105, Models!$B$4:$B$105) = "QUEBEC", " ", IF(Beds!B473 = 0, 0, YEAR(NOW())-IF(VALUE(LEFT(Beds!B473,2))&gt;80,CONCATENATE(19,LEFT(Beds!B473,2)),CONCATENATE(20,LEFT(Beds!B473,2))))))</f>
        <v>#N/A</v>
      </c>
      <c r="S440" s="7" t="str">
        <f>LEFT(Beds!A471,4)</f>
        <v/>
      </c>
      <c r="T440" t="str">
        <f>IF(S440 = "", " ", LOOKUP(S440,Models!$A$4:$A$99,Models!$B$4:$B$99))</f>
        <v xml:space="preserve"> </v>
      </c>
      <c r="U440" t="str">
        <f>Beds!C471</f>
        <v/>
      </c>
      <c r="W440">
        <f t="shared" si="6"/>
        <v>0</v>
      </c>
      <c r="X440" s="14">
        <f>IF($T440=Models!$E$6,IF($U440&lt;1,LOOKUP($A$3,Models!$D$7:$D$9,Models!$F$7:$F$9),IF(AND($U440&gt;=1,$U440&lt;=3),LOOKUP($A$3,Models!$D$7:$D$9,Models!$G$7:$G$9),IF(AND($U440&gt;=4,$U440&lt;=6),LOOKUP($A$3,Models!$D$7:$D$9,Models!$H$7:$H$9), IF(AND($U440&gt;=7,$U440&lt;=10),LOOKUP($A$3,Models!$D$7:$D$9,Models!$I$7:$I$9), IF($U440 &gt; 10,LOOKUP($A$3,Models!$D$7:$D$9,Models!$J$7:$J$9), 0))))), 0)</f>
        <v>0</v>
      </c>
      <c r="Y440" s="14">
        <f>IF($T440=Models!$E$11,IF($U440&lt;1,LOOKUP($A$3,Models!$D$7:$D$9,Models!$F$12:$F$14),IF(AND($U440&gt;=1,$U440&lt;=3),LOOKUP($A$3,Models!$D$7:$D$9,Models!$G$12:$G$14),IF(AND($U440&gt;=4,$U440&lt;=6),LOOKUP($A$3,Models!$D$7:$D$9,Models!$H$12:$H$14), IF(AND($U440&gt;=7,$U440&lt;=10),LOOKUP($A$3,Models!$D$7:$D$9,Models!$I$12:$I$14), IF($U440 &gt; 10,LOOKUP($A$3,Models!$D$7:$D$9,Models!$J$12:$J$14), 0))))), 0)</f>
        <v>0</v>
      </c>
      <c r="Z440" s="14">
        <f>IF($T440=Models!$E$16,IF($U440&lt;1,LOOKUP($A$3,Models!$D$7:$D$9,Models!$F$17:$F$19),IF(AND($U440&gt;=1,$U440&lt;=3),LOOKUP($A$3,Models!$D$7:$D$9,Models!$G$17:$G$19),IF(AND($U440&gt;=4,$U440&lt;=6),LOOKUP($A$3,Models!$D$7:$D$9,Models!$H$17:$H$19), IF(AND($U440&gt;=7,$U440&lt;=10),LOOKUP($A$3,Models!$D$7:$D$9,Models!$I$17:$I$19), IF($U440 &gt; 10,LOOKUP($A$3,Models!$D$7:$D$9,Models!$J$17:$J$19), 0))))), 0)</f>
        <v>0</v>
      </c>
      <c r="AA440" s="14">
        <f>IF($T440=Models!$E$21,IF($U440&lt;1,LOOKUP($A$3,Models!$D$7:$D$9,Models!$F$22:$F$24),IF(AND($U440&gt;=1,$U440&lt;=3),LOOKUP($A$3,Models!$D$7:$D$9,Models!$G$22:$G$24),IF(AND($U440&gt;=4,$U440&lt;=6),LOOKUP($A$3,Models!$D$7:$D$9,Models!$H$22:$H$24), IF(AND($U440&gt;=7,$U440&lt;=10),LOOKUP($A$3,Models!$D$7:$D$9,Models!$I$22:$I$24), IF($U440 &gt; 10,LOOKUP($A$3,Models!$D$7:$D$9,Models!$J$22:$J$24), 0))))), 0)</f>
        <v>0</v>
      </c>
      <c r="AB440" s="14">
        <f>IF($T440=Models!$E$26,IF($U440&lt;1,LOOKUP($A$3,Models!$D$7:$D$9,Models!$F$27:$F$29),IF(AND($U440&gt;=1,$U440&lt;=3),LOOKUP($A$3,Models!$D$7:$D$9,Models!$G$27:$G$29),IF(AND($U440&gt;=4,$U440&lt;=6),LOOKUP($A$3,Models!$D$7:$D$9,Models!$H$27:$H$29), IF(AND($U440&gt;=7,$U440&lt;=10),LOOKUP($A$3,Models!$D$7:$D$9,Models!$I$27:$I$29), IF($U440 &gt; 10,LOOKUP($A$3,Models!$D$7:$D$9,Models!$J$27:$J$29), 0))))), 0)</f>
        <v>0</v>
      </c>
      <c r="AC440" s="14">
        <f>IF($T440=Models!$E$31,IF($U440&lt;1,LOOKUP($A$3,Models!$D$7:$D$9,Models!$F$32:$F$34),IF(AND($U440&gt;=1,$U440&lt;=3),LOOKUP($A$3,Models!$D$7:$D$9,Models!$G$32:$G$34),IF(AND($U440&gt;=4,$U440&lt;=6),LOOKUP($A$3,Models!$D$7:$D$9,Models!$H$32:$H$34), IF(AND($U440&gt;=7,$U440&lt;=10),LOOKUP($A$3,Models!$D$7:$D$9,Models!$I$32:$I$34), IF($U440 &gt; 10,LOOKUP($A$3,Models!$D$7:$D$9,Models!$J$32:$J$34), 0))))), 0)</f>
        <v>0</v>
      </c>
      <c r="AD440" s="14">
        <f>IF($T440=Models!$E$39,IF($U440&lt;1,LOOKUP($A$3,Models!$D$7:$D$9,Models!$F$40:$F$42),IF(AND($U440&gt;=1,$U440&lt;=4),LOOKUP($A$3,Models!$D$7:$D$9,Models!$G$40:$G$42),IF(AND($U440&gt;=5,$U440&lt;=7),LOOKUP($A$3,Models!$D$7:$D$9,Models!$H$40:$H$42), IF($U440 &gt; 7,LOOKUP($A$3,Models!$D$7:$D$9,Models!$I$40:$I$42), 0)))), 0)</f>
        <v>0</v>
      </c>
      <c r="AE440" s="14">
        <f>IF($T440=Models!$E$44,IF($U440&lt;1,LOOKUP($A$3,Models!$D$7:$D$9,Models!$F$45:$F$47),IF(AND($U440&gt;=1,$U440&lt;=4),LOOKUP($A$3,Models!$D$7:$D$9,Models!$G$45:$G$47),IF(AND($U440&gt;=5,$U440&lt;=7),LOOKUP($A$3,Models!$D$7:$D$9,Models!$H$45:$H$47), IF($U440 &gt; 7,LOOKUP($A$3,Models!$D$7:$D$9,Models!$I$45:$I$47), 0)))), 0)</f>
        <v>0</v>
      </c>
      <c r="AF440" s="14">
        <f>IF($T440=Models!$E$49,IF($U440&lt;1,LOOKUP($A$3,Models!$D$7:$D$9,Models!$F$50:$F$52),IF(AND($U440&gt;=1,$U440&lt;=4),LOOKUP($A$3,Models!$D$7:$D$9,Models!$G$50:$G$52),IF(AND($U440&gt;=5,$U440&lt;=7),LOOKUP($A$3,Models!$D$7:$D$9,Models!$H$50:$H$52), IF($U440 &gt; 7,LOOKUP($A$3,Models!$D$7:$D$9,Models!$I$50:$I$52), 0)))), 0)</f>
        <v>0</v>
      </c>
      <c r="AG440" s="14">
        <f>IF($T440=Models!$E$54,IF($U440&lt;1,LOOKUP($A$3,Models!$D$7:$D$9,Models!$F$55:$F$57),IF(AND($U440&gt;=1,$U440&lt;=4),LOOKUP($A$3,Models!$D$7:$D$9,Models!$G$55:$G$57),IF(AND($U440&gt;=5,$U440&lt;=7),LOOKUP($A$3,Models!$D$7:$D$9,Models!$H$55:$H$57), IF($U440 &gt; 7,LOOKUP($A$3,Models!$D$7:$D$9,Models!$I$55:$I$57), 0)))), 0)</f>
        <v>0</v>
      </c>
      <c r="AH440" s="14">
        <f>IF($T440=Models!$E$59,IF($U440&lt;1,LOOKUP($A$3,Models!$D$7:$D$9,Models!$F$60:$F$62),IF(AND($U440&gt;=1,$U440&lt;=4),LOOKUP($A$3,Models!$D$7:$D$9,Models!$G$60:$G$62),IF(AND($U440&gt;=5,$U440&lt;=7),LOOKUP($A$3,Models!$D$7:$D$9,Models!$H$60:$H$62), IF($U440 &gt; 7,LOOKUP($A$3,Models!$D$7:$D$9,Models!$I$60:$I$62), 0)))), 0)</f>
        <v>0</v>
      </c>
    </row>
    <row r="441" spans="16:34">
      <c r="P441" s="6" t="e">
        <f ca="1">IF(LOOKUP(Beds!A474, Models!$A$4:$A$105, Models!$B$4:$B$105) = "QUEBEC 2", " ", IF(LOOKUP(Beds!A474, Models!$A$4:$A$105, Models!$B$4:$B$105) = "QUEBEC", " ", IF(Beds!B474 = 0, 0, YEAR(NOW())-IF(VALUE(LEFT(Beds!B474,2))&gt;80,CONCATENATE(19,LEFT(Beds!B474,2)),CONCATENATE(20,LEFT(Beds!B474,2))))))</f>
        <v>#N/A</v>
      </c>
      <c r="S441" s="7" t="str">
        <f>LEFT(Beds!A472,4)</f>
        <v/>
      </c>
      <c r="T441" t="str">
        <f>IF(S441 = "", " ", LOOKUP(S441,Models!$A$4:$A$99,Models!$B$4:$B$99))</f>
        <v xml:space="preserve"> </v>
      </c>
      <c r="U441" t="str">
        <f>Beds!C472</f>
        <v/>
      </c>
      <c r="W441">
        <f t="shared" si="6"/>
        <v>0</v>
      </c>
      <c r="X441" s="14">
        <f>IF($T441=Models!$E$6,IF($U441&lt;1,LOOKUP($A$3,Models!$D$7:$D$9,Models!$F$7:$F$9),IF(AND($U441&gt;=1,$U441&lt;=3),LOOKUP($A$3,Models!$D$7:$D$9,Models!$G$7:$G$9),IF(AND($U441&gt;=4,$U441&lt;=6),LOOKUP($A$3,Models!$D$7:$D$9,Models!$H$7:$H$9), IF(AND($U441&gt;=7,$U441&lt;=10),LOOKUP($A$3,Models!$D$7:$D$9,Models!$I$7:$I$9), IF($U441 &gt; 10,LOOKUP($A$3,Models!$D$7:$D$9,Models!$J$7:$J$9), 0))))), 0)</f>
        <v>0</v>
      </c>
      <c r="Y441" s="14">
        <f>IF($T441=Models!$E$11,IF($U441&lt;1,LOOKUP($A$3,Models!$D$7:$D$9,Models!$F$12:$F$14),IF(AND($U441&gt;=1,$U441&lt;=3),LOOKUP($A$3,Models!$D$7:$D$9,Models!$G$12:$G$14),IF(AND($U441&gt;=4,$U441&lt;=6),LOOKUP($A$3,Models!$D$7:$D$9,Models!$H$12:$H$14), IF(AND($U441&gt;=7,$U441&lt;=10),LOOKUP($A$3,Models!$D$7:$D$9,Models!$I$12:$I$14), IF($U441 &gt; 10,LOOKUP($A$3,Models!$D$7:$D$9,Models!$J$12:$J$14), 0))))), 0)</f>
        <v>0</v>
      </c>
      <c r="Z441" s="14">
        <f>IF($T441=Models!$E$16,IF($U441&lt;1,LOOKUP($A$3,Models!$D$7:$D$9,Models!$F$17:$F$19),IF(AND($U441&gt;=1,$U441&lt;=3),LOOKUP($A$3,Models!$D$7:$D$9,Models!$G$17:$G$19),IF(AND($U441&gt;=4,$U441&lt;=6),LOOKUP($A$3,Models!$D$7:$D$9,Models!$H$17:$H$19), IF(AND($U441&gt;=7,$U441&lt;=10),LOOKUP($A$3,Models!$D$7:$D$9,Models!$I$17:$I$19), IF($U441 &gt; 10,LOOKUP($A$3,Models!$D$7:$D$9,Models!$J$17:$J$19), 0))))), 0)</f>
        <v>0</v>
      </c>
      <c r="AA441" s="14">
        <f>IF($T441=Models!$E$21,IF($U441&lt;1,LOOKUP($A$3,Models!$D$7:$D$9,Models!$F$22:$F$24),IF(AND($U441&gt;=1,$U441&lt;=3),LOOKUP($A$3,Models!$D$7:$D$9,Models!$G$22:$G$24),IF(AND($U441&gt;=4,$U441&lt;=6),LOOKUP($A$3,Models!$D$7:$D$9,Models!$H$22:$H$24), IF(AND($U441&gt;=7,$U441&lt;=10),LOOKUP($A$3,Models!$D$7:$D$9,Models!$I$22:$I$24), IF($U441 &gt; 10,LOOKUP($A$3,Models!$D$7:$D$9,Models!$J$22:$J$24), 0))))), 0)</f>
        <v>0</v>
      </c>
      <c r="AB441" s="14">
        <f>IF($T441=Models!$E$26,IF($U441&lt;1,LOOKUP($A$3,Models!$D$7:$D$9,Models!$F$27:$F$29),IF(AND($U441&gt;=1,$U441&lt;=3),LOOKUP($A$3,Models!$D$7:$D$9,Models!$G$27:$G$29),IF(AND($U441&gt;=4,$U441&lt;=6),LOOKUP($A$3,Models!$D$7:$D$9,Models!$H$27:$H$29), IF(AND($U441&gt;=7,$U441&lt;=10),LOOKUP($A$3,Models!$D$7:$D$9,Models!$I$27:$I$29), IF($U441 &gt; 10,LOOKUP($A$3,Models!$D$7:$D$9,Models!$J$27:$J$29), 0))))), 0)</f>
        <v>0</v>
      </c>
      <c r="AC441" s="14">
        <f>IF($T441=Models!$E$31,IF($U441&lt;1,LOOKUP($A$3,Models!$D$7:$D$9,Models!$F$32:$F$34),IF(AND($U441&gt;=1,$U441&lt;=3),LOOKUP($A$3,Models!$D$7:$D$9,Models!$G$32:$G$34),IF(AND($U441&gt;=4,$U441&lt;=6),LOOKUP($A$3,Models!$D$7:$D$9,Models!$H$32:$H$34), IF(AND($U441&gt;=7,$U441&lt;=10),LOOKUP($A$3,Models!$D$7:$D$9,Models!$I$32:$I$34), IF($U441 &gt; 10,LOOKUP($A$3,Models!$D$7:$D$9,Models!$J$32:$J$34), 0))))), 0)</f>
        <v>0</v>
      </c>
      <c r="AD441" s="14">
        <f>IF($T441=Models!$E$39,IF($U441&lt;1,LOOKUP($A$3,Models!$D$7:$D$9,Models!$F$40:$F$42),IF(AND($U441&gt;=1,$U441&lt;=4),LOOKUP($A$3,Models!$D$7:$D$9,Models!$G$40:$G$42),IF(AND($U441&gt;=5,$U441&lt;=7),LOOKUP($A$3,Models!$D$7:$D$9,Models!$H$40:$H$42), IF($U441 &gt; 7,LOOKUP($A$3,Models!$D$7:$D$9,Models!$I$40:$I$42), 0)))), 0)</f>
        <v>0</v>
      </c>
      <c r="AE441" s="14">
        <f>IF($T441=Models!$E$44,IF($U441&lt;1,LOOKUP($A$3,Models!$D$7:$D$9,Models!$F$45:$F$47),IF(AND($U441&gt;=1,$U441&lt;=4),LOOKUP($A$3,Models!$D$7:$D$9,Models!$G$45:$G$47),IF(AND($U441&gt;=5,$U441&lt;=7),LOOKUP($A$3,Models!$D$7:$D$9,Models!$H$45:$H$47), IF($U441 &gt; 7,LOOKUP($A$3,Models!$D$7:$D$9,Models!$I$45:$I$47), 0)))), 0)</f>
        <v>0</v>
      </c>
      <c r="AF441" s="14">
        <f>IF($T441=Models!$E$49,IF($U441&lt;1,LOOKUP($A$3,Models!$D$7:$D$9,Models!$F$50:$F$52),IF(AND($U441&gt;=1,$U441&lt;=4),LOOKUP($A$3,Models!$D$7:$D$9,Models!$G$50:$G$52),IF(AND($U441&gt;=5,$U441&lt;=7),LOOKUP($A$3,Models!$D$7:$D$9,Models!$H$50:$H$52), IF($U441 &gt; 7,LOOKUP($A$3,Models!$D$7:$D$9,Models!$I$50:$I$52), 0)))), 0)</f>
        <v>0</v>
      </c>
      <c r="AG441" s="14">
        <f>IF($T441=Models!$E$54,IF($U441&lt;1,LOOKUP($A$3,Models!$D$7:$D$9,Models!$F$55:$F$57),IF(AND($U441&gt;=1,$U441&lt;=4),LOOKUP($A$3,Models!$D$7:$D$9,Models!$G$55:$G$57),IF(AND($U441&gt;=5,$U441&lt;=7),LOOKUP($A$3,Models!$D$7:$D$9,Models!$H$55:$H$57), IF($U441 &gt; 7,LOOKUP($A$3,Models!$D$7:$D$9,Models!$I$55:$I$57), 0)))), 0)</f>
        <v>0</v>
      </c>
      <c r="AH441" s="14">
        <f>IF($T441=Models!$E$59,IF($U441&lt;1,LOOKUP($A$3,Models!$D$7:$D$9,Models!$F$60:$F$62),IF(AND($U441&gt;=1,$U441&lt;=4),LOOKUP($A$3,Models!$D$7:$D$9,Models!$G$60:$G$62),IF(AND($U441&gt;=5,$U441&lt;=7),LOOKUP($A$3,Models!$D$7:$D$9,Models!$H$60:$H$62), IF($U441 &gt; 7,LOOKUP($A$3,Models!$D$7:$D$9,Models!$I$60:$I$62), 0)))), 0)</f>
        <v>0</v>
      </c>
    </row>
    <row r="442" spans="16:34">
      <c r="P442" s="6" t="e">
        <f ca="1">IF(LOOKUP(Beds!A475, Models!$A$4:$A$105, Models!$B$4:$B$105) = "QUEBEC 2", " ", IF(LOOKUP(Beds!A475, Models!$A$4:$A$105, Models!$B$4:$B$105) = "QUEBEC", " ", IF(Beds!B475 = 0, 0, YEAR(NOW())-IF(VALUE(LEFT(Beds!B475,2))&gt;80,CONCATENATE(19,LEFT(Beds!B475,2)),CONCATENATE(20,LEFT(Beds!B475,2))))))</f>
        <v>#N/A</v>
      </c>
      <c r="S442" s="7" t="str">
        <f>LEFT(Beds!A473,4)</f>
        <v/>
      </c>
      <c r="T442" t="str">
        <f>IF(S442 = "", " ", LOOKUP(S442,Models!$A$4:$A$99,Models!$B$4:$B$99))</f>
        <v xml:space="preserve"> </v>
      </c>
      <c r="U442" t="str">
        <f>Beds!C473</f>
        <v/>
      </c>
      <c r="W442">
        <f t="shared" si="6"/>
        <v>0</v>
      </c>
      <c r="X442" s="14">
        <f>IF($T442=Models!$E$6,IF($U442&lt;1,LOOKUP($A$3,Models!$D$7:$D$9,Models!$F$7:$F$9),IF(AND($U442&gt;=1,$U442&lt;=3),LOOKUP($A$3,Models!$D$7:$D$9,Models!$G$7:$G$9),IF(AND($U442&gt;=4,$U442&lt;=6),LOOKUP($A$3,Models!$D$7:$D$9,Models!$H$7:$H$9), IF(AND($U442&gt;=7,$U442&lt;=10),LOOKUP($A$3,Models!$D$7:$D$9,Models!$I$7:$I$9), IF($U442 &gt; 10,LOOKUP($A$3,Models!$D$7:$D$9,Models!$J$7:$J$9), 0))))), 0)</f>
        <v>0</v>
      </c>
      <c r="Y442" s="14">
        <f>IF($T442=Models!$E$11,IF($U442&lt;1,LOOKUP($A$3,Models!$D$7:$D$9,Models!$F$12:$F$14),IF(AND($U442&gt;=1,$U442&lt;=3),LOOKUP($A$3,Models!$D$7:$D$9,Models!$G$12:$G$14),IF(AND($U442&gt;=4,$U442&lt;=6),LOOKUP($A$3,Models!$D$7:$D$9,Models!$H$12:$H$14), IF(AND($U442&gt;=7,$U442&lt;=10),LOOKUP($A$3,Models!$D$7:$D$9,Models!$I$12:$I$14), IF($U442 &gt; 10,LOOKUP($A$3,Models!$D$7:$D$9,Models!$J$12:$J$14), 0))))), 0)</f>
        <v>0</v>
      </c>
      <c r="Z442" s="14">
        <f>IF($T442=Models!$E$16,IF($U442&lt;1,LOOKUP($A$3,Models!$D$7:$D$9,Models!$F$17:$F$19),IF(AND($U442&gt;=1,$U442&lt;=3),LOOKUP($A$3,Models!$D$7:$D$9,Models!$G$17:$G$19),IF(AND($U442&gt;=4,$U442&lt;=6),LOOKUP($A$3,Models!$D$7:$D$9,Models!$H$17:$H$19), IF(AND($U442&gt;=7,$U442&lt;=10),LOOKUP($A$3,Models!$D$7:$D$9,Models!$I$17:$I$19), IF($U442 &gt; 10,LOOKUP($A$3,Models!$D$7:$D$9,Models!$J$17:$J$19), 0))))), 0)</f>
        <v>0</v>
      </c>
      <c r="AA442" s="14">
        <f>IF($T442=Models!$E$21,IF($U442&lt;1,LOOKUP($A$3,Models!$D$7:$D$9,Models!$F$22:$F$24),IF(AND($U442&gt;=1,$U442&lt;=3),LOOKUP($A$3,Models!$D$7:$D$9,Models!$G$22:$G$24),IF(AND($U442&gt;=4,$U442&lt;=6),LOOKUP($A$3,Models!$D$7:$D$9,Models!$H$22:$H$24), IF(AND($U442&gt;=7,$U442&lt;=10),LOOKUP($A$3,Models!$D$7:$D$9,Models!$I$22:$I$24), IF($U442 &gt; 10,LOOKUP($A$3,Models!$D$7:$D$9,Models!$J$22:$J$24), 0))))), 0)</f>
        <v>0</v>
      </c>
      <c r="AB442" s="14">
        <f>IF($T442=Models!$E$26,IF($U442&lt;1,LOOKUP($A$3,Models!$D$7:$D$9,Models!$F$27:$F$29),IF(AND($U442&gt;=1,$U442&lt;=3),LOOKUP($A$3,Models!$D$7:$D$9,Models!$G$27:$G$29),IF(AND($U442&gt;=4,$U442&lt;=6),LOOKUP($A$3,Models!$D$7:$D$9,Models!$H$27:$H$29), IF(AND($U442&gt;=7,$U442&lt;=10),LOOKUP($A$3,Models!$D$7:$D$9,Models!$I$27:$I$29), IF($U442 &gt; 10,LOOKUP($A$3,Models!$D$7:$D$9,Models!$J$27:$J$29), 0))))), 0)</f>
        <v>0</v>
      </c>
      <c r="AC442" s="14">
        <f>IF($T442=Models!$E$31,IF($U442&lt;1,LOOKUP($A$3,Models!$D$7:$D$9,Models!$F$32:$F$34),IF(AND($U442&gt;=1,$U442&lt;=3),LOOKUP($A$3,Models!$D$7:$D$9,Models!$G$32:$G$34),IF(AND($U442&gt;=4,$U442&lt;=6),LOOKUP($A$3,Models!$D$7:$D$9,Models!$H$32:$H$34), IF(AND($U442&gt;=7,$U442&lt;=10),LOOKUP($A$3,Models!$D$7:$D$9,Models!$I$32:$I$34), IF($U442 &gt; 10,LOOKUP($A$3,Models!$D$7:$D$9,Models!$J$32:$J$34), 0))))), 0)</f>
        <v>0</v>
      </c>
      <c r="AD442" s="14">
        <f>IF($T442=Models!$E$39,IF($U442&lt;1,LOOKUP($A$3,Models!$D$7:$D$9,Models!$F$40:$F$42),IF(AND($U442&gt;=1,$U442&lt;=4),LOOKUP($A$3,Models!$D$7:$D$9,Models!$G$40:$G$42),IF(AND($U442&gt;=5,$U442&lt;=7),LOOKUP($A$3,Models!$D$7:$D$9,Models!$H$40:$H$42), IF($U442 &gt; 7,LOOKUP($A$3,Models!$D$7:$D$9,Models!$I$40:$I$42), 0)))), 0)</f>
        <v>0</v>
      </c>
      <c r="AE442" s="14">
        <f>IF($T442=Models!$E$44,IF($U442&lt;1,LOOKUP($A$3,Models!$D$7:$D$9,Models!$F$45:$F$47),IF(AND($U442&gt;=1,$U442&lt;=4),LOOKUP($A$3,Models!$D$7:$D$9,Models!$G$45:$G$47),IF(AND($U442&gt;=5,$U442&lt;=7),LOOKUP($A$3,Models!$D$7:$D$9,Models!$H$45:$H$47), IF($U442 &gt; 7,LOOKUP($A$3,Models!$D$7:$D$9,Models!$I$45:$I$47), 0)))), 0)</f>
        <v>0</v>
      </c>
      <c r="AF442" s="14">
        <f>IF($T442=Models!$E$49,IF($U442&lt;1,LOOKUP($A$3,Models!$D$7:$D$9,Models!$F$50:$F$52),IF(AND($U442&gt;=1,$U442&lt;=4),LOOKUP($A$3,Models!$D$7:$D$9,Models!$G$50:$G$52),IF(AND($U442&gt;=5,$U442&lt;=7),LOOKUP($A$3,Models!$D$7:$D$9,Models!$H$50:$H$52), IF($U442 &gt; 7,LOOKUP($A$3,Models!$D$7:$D$9,Models!$I$50:$I$52), 0)))), 0)</f>
        <v>0</v>
      </c>
      <c r="AG442" s="14">
        <f>IF($T442=Models!$E$54,IF($U442&lt;1,LOOKUP($A$3,Models!$D$7:$D$9,Models!$F$55:$F$57),IF(AND($U442&gt;=1,$U442&lt;=4),LOOKUP($A$3,Models!$D$7:$D$9,Models!$G$55:$G$57),IF(AND($U442&gt;=5,$U442&lt;=7),LOOKUP($A$3,Models!$D$7:$D$9,Models!$H$55:$H$57), IF($U442 &gt; 7,LOOKUP($A$3,Models!$D$7:$D$9,Models!$I$55:$I$57), 0)))), 0)</f>
        <v>0</v>
      </c>
      <c r="AH442" s="14">
        <f>IF($T442=Models!$E$59,IF($U442&lt;1,LOOKUP($A$3,Models!$D$7:$D$9,Models!$F$60:$F$62),IF(AND($U442&gt;=1,$U442&lt;=4),LOOKUP($A$3,Models!$D$7:$D$9,Models!$G$60:$G$62),IF(AND($U442&gt;=5,$U442&lt;=7),LOOKUP($A$3,Models!$D$7:$D$9,Models!$H$60:$H$62), IF($U442 &gt; 7,LOOKUP($A$3,Models!$D$7:$D$9,Models!$I$60:$I$62), 0)))), 0)</f>
        <v>0</v>
      </c>
    </row>
    <row r="443" spans="16:34">
      <c r="P443" s="6" t="e">
        <f ca="1">IF(LOOKUP(Beds!A476, Models!$A$4:$A$105, Models!$B$4:$B$105) = "QUEBEC 2", " ", IF(LOOKUP(Beds!A476, Models!$A$4:$A$105, Models!$B$4:$B$105) = "QUEBEC", " ", IF(Beds!B476 = 0, 0, YEAR(NOW())-IF(VALUE(LEFT(Beds!B476,2))&gt;80,CONCATENATE(19,LEFT(Beds!B476,2)),CONCATENATE(20,LEFT(Beds!B476,2))))))</f>
        <v>#N/A</v>
      </c>
      <c r="S443" s="7" t="str">
        <f>LEFT(Beds!A474,4)</f>
        <v/>
      </c>
      <c r="T443" t="str">
        <f>IF(S443 = "", " ", LOOKUP(S443,Models!$A$4:$A$99,Models!$B$4:$B$99))</f>
        <v xml:space="preserve"> </v>
      </c>
      <c r="U443" t="str">
        <f>Beds!C474</f>
        <v/>
      </c>
      <c r="W443">
        <f t="shared" si="6"/>
        <v>0</v>
      </c>
      <c r="X443" s="14">
        <f>IF($T443=Models!$E$6,IF($U443&lt;1,LOOKUP($A$3,Models!$D$7:$D$9,Models!$F$7:$F$9),IF(AND($U443&gt;=1,$U443&lt;=3),LOOKUP($A$3,Models!$D$7:$D$9,Models!$G$7:$G$9),IF(AND($U443&gt;=4,$U443&lt;=6),LOOKUP($A$3,Models!$D$7:$D$9,Models!$H$7:$H$9), IF(AND($U443&gt;=7,$U443&lt;=10),LOOKUP($A$3,Models!$D$7:$D$9,Models!$I$7:$I$9), IF($U443 &gt; 10,LOOKUP($A$3,Models!$D$7:$D$9,Models!$J$7:$J$9), 0))))), 0)</f>
        <v>0</v>
      </c>
      <c r="Y443" s="14">
        <f>IF($T443=Models!$E$11,IF($U443&lt;1,LOOKUP($A$3,Models!$D$7:$D$9,Models!$F$12:$F$14),IF(AND($U443&gt;=1,$U443&lt;=3),LOOKUP($A$3,Models!$D$7:$D$9,Models!$G$12:$G$14),IF(AND($U443&gt;=4,$U443&lt;=6),LOOKUP($A$3,Models!$D$7:$D$9,Models!$H$12:$H$14), IF(AND($U443&gt;=7,$U443&lt;=10),LOOKUP($A$3,Models!$D$7:$D$9,Models!$I$12:$I$14), IF($U443 &gt; 10,LOOKUP($A$3,Models!$D$7:$D$9,Models!$J$12:$J$14), 0))))), 0)</f>
        <v>0</v>
      </c>
      <c r="Z443" s="14">
        <f>IF($T443=Models!$E$16,IF($U443&lt;1,LOOKUP($A$3,Models!$D$7:$D$9,Models!$F$17:$F$19),IF(AND($U443&gt;=1,$U443&lt;=3),LOOKUP($A$3,Models!$D$7:$D$9,Models!$G$17:$G$19),IF(AND($U443&gt;=4,$U443&lt;=6),LOOKUP($A$3,Models!$D$7:$D$9,Models!$H$17:$H$19), IF(AND($U443&gt;=7,$U443&lt;=10),LOOKUP($A$3,Models!$D$7:$D$9,Models!$I$17:$I$19), IF($U443 &gt; 10,LOOKUP($A$3,Models!$D$7:$D$9,Models!$J$17:$J$19), 0))))), 0)</f>
        <v>0</v>
      </c>
      <c r="AA443" s="14">
        <f>IF($T443=Models!$E$21,IF($U443&lt;1,LOOKUP($A$3,Models!$D$7:$D$9,Models!$F$22:$F$24),IF(AND($U443&gt;=1,$U443&lt;=3),LOOKUP($A$3,Models!$D$7:$D$9,Models!$G$22:$G$24),IF(AND($U443&gt;=4,$U443&lt;=6),LOOKUP($A$3,Models!$D$7:$D$9,Models!$H$22:$H$24), IF(AND($U443&gt;=7,$U443&lt;=10),LOOKUP($A$3,Models!$D$7:$D$9,Models!$I$22:$I$24), IF($U443 &gt; 10,LOOKUP($A$3,Models!$D$7:$D$9,Models!$J$22:$J$24), 0))))), 0)</f>
        <v>0</v>
      </c>
      <c r="AB443" s="14">
        <f>IF($T443=Models!$E$26,IF($U443&lt;1,LOOKUP($A$3,Models!$D$7:$D$9,Models!$F$27:$F$29),IF(AND($U443&gt;=1,$U443&lt;=3),LOOKUP($A$3,Models!$D$7:$D$9,Models!$G$27:$G$29),IF(AND($U443&gt;=4,$U443&lt;=6),LOOKUP($A$3,Models!$D$7:$D$9,Models!$H$27:$H$29), IF(AND($U443&gt;=7,$U443&lt;=10),LOOKUP($A$3,Models!$D$7:$D$9,Models!$I$27:$I$29), IF($U443 &gt; 10,LOOKUP($A$3,Models!$D$7:$D$9,Models!$J$27:$J$29), 0))))), 0)</f>
        <v>0</v>
      </c>
      <c r="AC443" s="14">
        <f>IF($T443=Models!$E$31,IF($U443&lt;1,LOOKUP($A$3,Models!$D$7:$D$9,Models!$F$32:$F$34),IF(AND($U443&gt;=1,$U443&lt;=3),LOOKUP($A$3,Models!$D$7:$D$9,Models!$G$32:$G$34),IF(AND($U443&gt;=4,$U443&lt;=6),LOOKUP($A$3,Models!$D$7:$D$9,Models!$H$32:$H$34), IF(AND($U443&gt;=7,$U443&lt;=10),LOOKUP($A$3,Models!$D$7:$D$9,Models!$I$32:$I$34), IF($U443 &gt; 10,LOOKUP($A$3,Models!$D$7:$D$9,Models!$J$32:$J$34), 0))))), 0)</f>
        <v>0</v>
      </c>
      <c r="AD443" s="14">
        <f>IF($T443=Models!$E$39,IF($U443&lt;1,LOOKUP($A$3,Models!$D$7:$D$9,Models!$F$40:$F$42),IF(AND($U443&gt;=1,$U443&lt;=4),LOOKUP($A$3,Models!$D$7:$D$9,Models!$G$40:$G$42),IF(AND($U443&gt;=5,$U443&lt;=7),LOOKUP($A$3,Models!$D$7:$D$9,Models!$H$40:$H$42), IF($U443 &gt; 7,LOOKUP($A$3,Models!$D$7:$D$9,Models!$I$40:$I$42), 0)))), 0)</f>
        <v>0</v>
      </c>
      <c r="AE443" s="14">
        <f>IF($T443=Models!$E$44,IF($U443&lt;1,LOOKUP($A$3,Models!$D$7:$D$9,Models!$F$45:$F$47),IF(AND($U443&gt;=1,$U443&lt;=4),LOOKUP($A$3,Models!$D$7:$D$9,Models!$G$45:$G$47),IF(AND($U443&gt;=5,$U443&lt;=7),LOOKUP($A$3,Models!$D$7:$D$9,Models!$H$45:$H$47), IF($U443 &gt; 7,LOOKUP($A$3,Models!$D$7:$D$9,Models!$I$45:$I$47), 0)))), 0)</f>
        <v>0</v>
      </c>
      <c r="AF443" s="14">
        <f>IF($T443=Models!$E$49,IF($U443&lt;1,LOOKUP($A$3,Models!$D$7:$D$9,Models!$F$50:$F$52),IF(AND($U443&gt;=1,$U443&lt;=4),LOOKUP($A$3,Models!$D$7:$D$9,Models!$G$50:$G$52),IF(AND($U443&gt;=5,$U443&lt;=7),LOOKUP($A$3,Models!$D$7:$D$9,Models!$H$50:$H$52), IF($U443 &gt; 7,LOOKUP($A$3,Models!$D$7:$D$9,Models!$I$50:$I$52), 0)))), 0)</f>
        <v>0</v>
      </c>
      <c r="AG443" s="14">
        <f>IF($T443=Models!$E$54,IF($U443&lt;1,LOOKUP($A$3,Models!$D$7:$D$9,Models!$F$55:$F$57),IF(AND($U443&gt;=1,$U443&lt;=4),LOOKUP($A$3,Models!$D$7:$D$9,Models!$G$55:$G$57),IF(AND($U443&gt;=5,$U443&lt;=7),LOOKUP($A$3,Models!$D$7:$D$9,Models!$H$55:$H$57), IF($U443 &gt; 7,LOOKUP($A$3,Models!$D$7:$D$9,Models!$I$55:$I$57), 0)))), 0)</f>
        <v>0</v>
      </c>
      <c r="AH443" s="14">
        <f>IF($T443=Models!$E$59,IF($U443&lt;1,LOOKUP($A$3,Models!$D$7:$D$9,Models!$F$60:$F$62),IF(AND($U443&gt;=1,$U443&lt;=4),LOOKUP($A$3,Models!$D$7:$D$9,Models!$G$60:$G$62),IF(AND($U443&gt;=5,$U443&lt;=7),LOOKUP($A$3,Models!$D$7:$D$9,Models!$H$60:$H$62), IF($U443 &gt; 7,LOOKUP($A$3,Models!$D$7:$D$9,Models!$I$60:$I$62), 0)))), 0)</f>
        <v>0</v>
      </c>
    </row>
    <row r="444" spans="16:34">
      <c r="P444" s="6" t="e">
        <f ca="1">IF(LOOKUP(Beds!A477, Models!$A$4:$A$105, Models!$B$4:$B$105) = "QUEBEC 2", " ", IF(LOOKUP(Beds!A477, Models!$A$4:$A$105, Models!$B$4:$B$105) = "QUEBEC", " ", IF(Beds!B477 = 0, 0, YEAR(NOW())-IF(VALUE(LEFT(Beds!B477,2))&gt;80,CONCATENATE(19,LEFT(Beds!B477,2)),CONCATENATE(20,LEFT(Beds!B477,2))))))</f>
        <v>#N/A</v>
      </c>
      <c r="S444" s="7" t="str">
        <f>LEFT(Beds!A475,4)</f>
        <v/>
      </c>
      <c r="T444" t="str">
        <f>IF(S444 = "", " ", LOOKUP(S444,Models!$A$4:$A$99,Models!$B$4:$B$99))</f>
        <v xml:space="preserve"> </v>
      </c>
      <c r="U444" t="str">
        <f>Beds!C475</f>
        <v/>
      </c>
      <c r="W444">
        <f t="shared" si="6"/>
        <v>0</v>
      </c>
      <c r="X444" s="14">
        <f>IF($T444=Models!$E$6,IF($U444&lt;1,LOOKUP($A$3,Models!$D$7:$D$9,Models!$F$7:$F$9),IF(AND($U444&gt;=1,$U444&lt;=3),LOOKUP($A$3,Models!$D$7:$D$9,Models!$G$7:$G$9),IF(AND($U444&gt;=4,$U444&lt;=6),LOOKUP($A$3,Models!$D$7:$D$9,Models!$H$7:$H$9), IF(AND($U444&gt;=7,$U444&lt;=10),LOOKUP($A$3,Models!$D$7:$D$9,Models!$I$7:$I$9), IF($U444 &gt; 10,LOOKUP($A$3,Models!$D$7:$D$9,Models!$J$7:$J$9), 0))))), 0)</f>
        <v>0</v>
      </c>
      <c r="Y444" s="14">
        <f>IF($T444=Models!$E$11,IF($U444&lt;1,LOOKUP($A$3,Models!$D$7:$D$9,Models!$F$12:$F$14),IF(AND($U444&gt;=1,$U444&lt;=3),LOOKUP($A$3,Models!$D$7:$D$9,Models!$G$12:$G$14),IF(AND($U444&gt;=4,$U444&lt;=6),LOOKUP($A$3,Models!$D$7:$D$9,Models!$H$12:$H$14), IF(AND($U444&gt;=7,$U444&lt;=10),LOOKUP($A$3,Models!$D$7:$D$9,Models!$I$12:$I$14), IF($U444 &gt; 10,LOOKUP($A$3,Models!$D$7:$D$9,Models!$J$12:$J$14), 0))))), 0)</f>
        <v>0</v>
      </c>
      <c r="Z444" s="14">
        <f>IF($T444=Models!$E$16,IF($U444&lt;1,LOOKUP($A$3,Models!$D$7:$D$9,Models!$F$17:$F$19),IF(AND($U444&gt;=1,$U444&lt;=3),LOOKUP($A$3,Models!$D$7:$D$9,Models!$G$17:$G$19),IF(AND($U444&gt;=4,$U444&lt;=6),LOOKUP($A$3,Models!$D$7:$D$9,Models!$H$17:$H$19), IF(AND($U444&gt;=7,$U444&lt;=10),LOOKUP($A$3,Models!$D$7:$D$9,Models!$I$17:$I$19), IF($U444 &gt; 10,LOOKUP($A$3,Models!$D$7:$D$9,Models!$J$17:$J$19), 0))))), 0)</f>
        <v>0</v>
      </c>
      <c r="AA444" s="14">
        <f>IF($T444=Models!$E$21,IF($U444&lt;1,LOOKUP($A$3,Models!$D$7:$D$9,Models!$F$22:$F$24),IF(AND($U444&gt;=1,$U444&lt;=3),LOOKUP($A$3,Models!$D$7:$D$9,Models!$G$22:$G$24),IF(AND($U444&gt;=4,$U444&lt;=6),LOOKUP($A$3,Models!$D$7:$D$9,Models!$H$22:$H$24), IF(AND($U444&gt;=7,$U444&lt;=10),LOOKUP($A$3,Models!$D$7:$D$9,Models!$I$22:$I$24), IF($U444 &gt; 10,LOOKUP($A$3,Models!$D$7:$D$9,Models!$J$22:$J$24), 0))))), 0)</f>
        <v>0</v>
      </c>
      <c r="AB444" s="14">
        <f>IF($T444=Models!$E$26,IF($U444&lt;1,LOOKUP($A$3,Models!$D$7:$D$9,Models!$F$27:$F$29),IF(AND($U444&gt;=1,$U444&lt;=3),LOOKUP($A$3,Models!$D$7:$D$9,Models!$G$27:$G$29),IF(AND($U444&gt;=4,$U444&lt;=6),LOOKUP($A$3,Models!$D$7:$D$9,Models!$H$27:$H$29), IF(AND($U444&gt;=7,$U444&lt;=10),LOOKUP($A$3,Models!$D$7:$D$9,Models!$I$27:$I$29), IF($U444 &gt; 10,LOOKUP($A$3,Models!$D$7:$D$9,Models!$J$27:$J$29), 0))))), 0)</f>
        <v>0</v>
      </c>
      <c r="AC444" s="14">
        <f>IF($T444=Models!$E$31,IF($U444&lt;1,LOOKUP($A$3,Models!$D$7:$D$9,Models!$F$32:$F$34),IF(AND($U444&gt;=1,$U444&lt;=3),LOOKUP($A$3,Models!$D$7:$D$9,Models!$G$32:$G$34),IF(AND($U444&gt;=4,$U444&lt;=6),LOOKUP($A$3,Models!$D$7:$D$9,Models!$H$32:$H$34), IF(AND($U444&gt;=7,$U444&lt;=10),LOOKUP($A$3,Models!$D$7:$D$9,Models!$I$32:$I$34), IF($U444 &gt; 10,LOOKUP($A$3,Models!$D$7:$D$9,Models!$J$32:$J$34), 0))))), 0)</f>
        <v>0</v>
      </c>
      <c r="AD444" s="14">
        <f>IF($T444=Models!$E$39,IF($U444&lt;1,LOOKUP($A$3,Models!$D$7:$D$9,Models!$F$40:$F$42),IF(AND($U444&gt;=1,$U444&lt;=4),LOOKUP($A$3,Models!$D$7:$D$9,Models!$G$40:$G$42),IF(AND($U444&gt;=5,$U444&lt;=7),LOOKUP($A$3,Models!$D$7:$D$9,Models!$H$40:$H$42), IF($U444 &gt; 7,LOOKUP($A$3,Models!$D$7:$D$9,Models!$I$40:$I$42), 0)))), 0)</f>
        <v>0</v>
      </c>
      <c r="AE444" s="14">
        <f>IF($T444=Models!$E$44,IF($U444&lt;1,LOOKUP($A$3,Models!$D$7:$D$9,Models!$F$45:$F$47),IF(AND($U444&gt;=1,$U444&lt;=4),LOOKUP($A$3,Models!$D$7:$D$9,Models!$G$45:$G$47),IF(AND($U444&gt;=5,$U444&lt;=7),LOOKUP($A$3,Models!$D$7:$D$9,Models!$H$45:$H$47), IF($U444 &gt; 7,LOOKUP($A$3,Models!$D$7:$D$9,Models!$I$45:$I$47), 0)))), 0)</f>
        <v>0</v>
      </c>
      <c r="AF444" s="14">
        <f>IF($T444=Models!$E$49,IF($U444&lt;1,LOOKUP($A$3,Models!$D$7:$D$9,Models!$F$50:$F$52),IF(AND($U444&gt;=1,$U444&lt;=4),LOOKUP($A$3,Models!$D$7:$D$9,Models!$G$50:$G$52),IF(AND($U444&gt;=5,$U444&lt;=7),LOOKUP($A$3,Models!$D$7:$D$9,Models!$H$50:$H$52), IF($U444 &gt; 7,LOOKUP($A$3,Models!$D$7:$D$9,Models!$I$50:$I$52), 0)))), 0)</f>
        <v>0</v>
      </c>
      <c r="AG444" s="14">
        <f>IF($T444=Models!$E$54,IF($U444&lt;1,LOOKUP($A$3,Models!$D$7:$D$9,Models!$F$55:$F$57),IF(AND($U444&gt;=1,$U444&lt;=4),LOOKUP($A$3,Models!$D$7:$D$9,Models!$G$55:$G$57),IF(AND($U444&gt;=5,$U444&lt;=7),LOOKUP($A$3,Models!$D$7:$D$9,Models!$H$55:$H$57), IF($U444 &gt; 7,LOOKUP($A$3,Models!$D$7:$D$9,Models!$I$55:$I$57), 0)))), 0)</f>
        <v>0</v>
      </c>
      <c r="AH444" s="14">
        <f>IF($T444=Models!$E$59,IF($U444&lt;1,LOOKUP($A$3,Models!$D$7:$D$9,Models!$F$60:$F$62),IF(AND($U444&gt;=1,$U444&lt;=4),LOOKUP($A$3,Models!$D$7:$D$9,Models!$G$60:$G$62),IF(AND($U444&gt;=5,$U444&lt;=7),LOOKUP($A$3,Models!$D$7:$D$9,Models!$H$60:$H$62), IF($U444 &gt; 7,LOOKUP($A$3,Models!$D$7:$D$9,Models!$I$60:$I$62), 0)))), 0)</f>
        <v>0</v>
      </c>
    </row>
    <row r="445" spans="16:34">
      <c r="P445" s="6" t="e">
        <f ca="1">IF(LOOKUP(Beds!A478, Models!$A$4:$A$105, Models!$B$4:$B$105) = "QUEBEC 2", " ", IF(LOOKUP(Beds!A478, Models!$A$4:$A$105, Models!$B$4:$B$105) = "QUEBEC", " ", IF(Beds!B478 = 0, 0, YEAR(NOW())-IF(VALUE(LEFT(Beds!B478,2))&gt;80,CONCATENATE(19,LEFT(Beds!B478,2)),CONCATENATE(20,LEFT(Beds!B478,2))))))</f>
        <v>#N/A</v>
      </c>
      <c r="S445" s="7" t="str">
        <f>LEFT(Beds!A476,4)</f>
        <v/>
      </c>
      <c r="T445" t="str">
        <f>IF(S445 = "", " ", LOOKUP(S445,Models!$A$4:$A$99,Models!$B$4:$B$99))</f>
        <v xml:space="preserve"> </v>
      </c>
      <c r="U445" t="str">
        <f>Beds!C476</f>
        <v/>
      </c>
      <c r="W445">
        <f t="shared" si="6"/>
        <v>0</v>
      </c>
      <c r="X445" s="14">
        <f>IF($T445=Models!$E$6,IF($U445&lt;1,LOOKUP($A$3,Models!$D$7:$D$9,Models!$F$7:$F$9),IF(AND($U445&gt;=1,$U445&lt;=3),LOOKUP($A$3,Models!$D$7:$D$9,Models!$G$7:$G$9),IF(AND($U445&gt;=4,$U445&lt;=6),LOOKUP($A$3,Models!$D$7:$D$9,Models!$H$7:$H$9), IF(AND($U445&gt;=7,$U445&lt;=10),LOOKUP($A$3,Models!$D$7:$D$9,Models!$I$7:$I$9), IF($U445 &gt; 10,LOOKUP($A$3,Models!$D$7:$D$9,Models!$J$7:$J$9), 0))))), 0)</f>
        <v>0</v>
      </c>
      <c r="Y445" s="14">
        <f>IF($T445=Models!$E$11,IF($U445&lt;1,LOOKUP($A$3,Models!$D$7:$D$9,Models!$F$12:$F$14),IF(AND($U445&gt;=1,$U445&lt;=3),LOOKUP($A$3,Models!$D$7:$D$9,Models!$G$12:$G$14),IF(AND($U445&gt;=4,$U445&lt;=6),LOOKUP($A$3,Models!$D$7:$D$9,Models!$H$12:$H$14), IF(AND($U445&gt;=7,$U445&lt;=10),LOOKUP($A$3,Models!$D$7:$D$9,Models!$I$12:$I$14), IF($U445 &gt; 10,LOOKUP($A$3,Models!$D$7:$D$9,Models!$J$12:$J$14), 0))))), 0)</f>
        <v>0</v>
      </c>
      <c r="Z445" s="14">
        <f>IF($T445=Models!$E$16,IF($U445&lt;1,LOOKUP($A$3,Models!$D$7:$D$9,Models!$F$17:$F$19),IF(AND($U445&gt;=1,$U445&lt;=3),LOOKUP($A$3,Models!$D$7:$D$9,Models!$G$17:$G$19),IF(AND($U445&gt;=4,$U445&lt;=6),LOOKUP($A$3,Models!$D$7:$D$9,Models!$H$17:$H$19), IF(AND($U445&gt;=7,$U445&lt;=10),LOOKUP($A$3,Models!$D$7:$D$9,Models!$I$17:$I$19), IF($U445 &gt; 10,LOOKUP($A$3,Models!$D$7:$D$9,Models!$J$17:$J$19), 0))))), 0)</f>
        <v>0</v>
      </c>
      <c r="AA445" s="14">
        <f>IF($T445=Models!$E$21,IF($U445&lt;1,LOOKUP($A$3,Models!$D$7:$D$9,Models!$F$22:$F$24),IF(AND($U445&gt;=1,$U445&lt;=3),LOOKUP($A$3,Models!$D$7:$D$9,Models!$G$22:$G$24),IF(AND($U445&gt;=4,$U445&lt;=6),LOOKUP($A$3,Models!$D$7:$D$9,Models!$H$22:$H$24), IF(AND($U445&gt;=7,$U445&lt;=10),LOOKUP($A$3,Models!$D$7:$D$9,Models!$I$22:$I$24), IF($U445 &gt; 10,LOOKUP($A$3,Models!$D$7:$D$9,Models!$J$22:$J$24), 0))))), 0)</f>
        <v>0</v>
      </c>
      <c r="AB445" s="14">
        <f>IF($T445=Models!$E$26,IF($U445&lt;1,LOOKUP($A$3,Models!$D$7:$D$9,Models!$F$27:$F$29),IF(AND($U445&gt;=1,$U445&lt;=3),LOOKUP($A$3,Models!$D$7:$D$9,Models!$G$27:$G$29),IF(AND($U445&gt;=4,$U445&lt;=6),LOOKUP($A$3,Models!$D$7:$D$9,Models!$H$27:$H$29), IF(AND($U445&gt;=7,$U445&lt;=10),LOOKUP($A$3,Models!$D$7:$D$9,Models!$I$27:$I$29), IF($U445 &gt; 10,LOOKUP($A$3,Models!$D$7:$D$9,Models!$J$27:$J$29), 0))))), 0)</f>
        <v>0</v>
      </c>
      <c r="AC445" s="14">
        <f>IF($T445=Models!$E$31,IF($U445&lt;1,LOOKUP($A$3,Models!$D$7:$D$9,Models!$F$32:$F$34),IF(AND($U445&gt;=1,$U445&lt;=3),LOOKUP($A$3,Models!$D$7:$D$9,Models!$G$32:$G$34),IF(AND($U445&gt;=4,$U445&lt;=6),LOOKUP($A$3,Models!$D$7:$D$9,Models!$H$32:$H$34), IF(AND($U445&gt;=7,$U445&lt;=10),LOOKUP($A$3,Models!$D$7:$D$9,Models!$I$32:$I$34), IF($U445 &gt; 10,LOOKUP($A$3,Models!$D$7:$D$9,Models!$J$32:$J$34), 0))))), 0)</f>
        <v>0</v>
      </c>
      <c r="AD445" s="14">
        <f>IF($T445=Models!$E$39,IF($U445&lt;1,LOOKUP($A$3,Models!$D$7:$D$9,Models!$F$40:$F$42),IF(AND($U445&gt;=1,$U445&lt;=4),LOOKUP($A$3,Models!$D$7:$D$9,Models!$G$40:$G$42),IF(AND($U445&gt;=5,$U445&lt;=7),LOOKUP($A$3,Models!$D$7:$D$9,Models!$H$40:$H$42), IF($U445 &gt; 7,LOOKUP($A$3,Models!$D$7:$D$9,Models!$I$40:$I$42), 0)))), 0)</f>
        <v>0</v>
      </c>
      <c r="AE445" s="14">
        <f>IF($T445=Models!$E$44,IF($U445&lt;1,LOOKUP($A$3,Models!$D$7:$D$9,Models!$F$45:$F$47),IF(AND($U445&gt;=1,$U445&lt;=4),LOOKUP($A$3,Models!$D$7:$D$9,Models!$G$45:$G$47),IF(AND($U445&gt;=5,$U445&lt;=7),LOOKUP($A$3,Models!$D$7:$D$9,Models!$H$45:$H$47), IF($U445 &gt; 7,LOOKUP($A$3,Models!$D$7:$D$9,Models!$I$45:$I$47), 0)))), 0)</f>
        <v>0</v>
      </c>
      <c r="AF445" s="14">
        <f>IF($T445=Models!$E$49,IF($U445&lt;1,LOOKUP($A$3,Models!$D$7:$D$9,Models!$F$50:$F$52),IF(AND($U445&gt;=1,$U445&lt;=4),LOOKUP($A$3,Models!$D$7:$D$9,Models!$G$50:$G$52),IF(AND($U445&gt;=5,$U445&lt;=7),LOOKUP($A$3,Models!$D$7:$D$9,Models!$H$50:$H$52), IF($U445 &gt; 7,LOOKUP($A$3,Models!$D$7:$D$9,Models!$I$50:$I$52), 0)))), 0)</f>
        <v>0</v>
      </c>
      <c r="AG445" s="14">
        <f>IF($T445=Models!$E$54,IF($U445&lt;1,LOOKUP($A$3,Models!$D$7:$D$9,Models!$F$55:$F$57),IF(AND($U445&gt;=1,$U445&lt;=4),LOOKUP($A$3,Models!$D$7:$D$9,Models!$G$55:$G$57),IF(AND($U445&gt;=5,$U445&lt;=7),LOOKUP($A$3,Models!$D$7:$D$9,Models!$H$55:$H$57), IF($U445 &gt; 7,LOOKUP($A$3,Models!$D$7:$D$9,Models!$I$55:$I$57), 0)))), 0)</f>
        <v>0</v>
      </c>
      <c r="AH445" s="14">
        <f>IF($T445=Models!$E$59,IF($U445&lt;1,LOOKUP($A$3,Models!$D$7:$D$9,Models!$F$60:$F$62),IF(AND($U445&gt;=1,$U445&lt;=4),LOOKUP($A$3,Models!$D$7:$D$9,Models!$G$60:$G$62),IF(AND($U445&gt;=5,$U445&lt;=7),LOOKUP($A$3,Models!$D$7:$D$9,Models!$H$60:$H$62), IF($U445 &gt; 7,LOOKUP($A$3,Models!$D$7:$D$9,Models!$I$60:$I$62), 0)))), 0)</f>
        <v>0</v>
      </c>
    </row>
    <row r="446" spans="16:34">
      <c r="P446" s="6" t="e">
        <f ca="1">IF(LOOKUP(Beds!A479, Models!$A$4:$A$105, Models!$B$4:$B$105) = "QUEBEC 2", " ", IF(LOOKUP(Beds!A479, Models!$A$4:$A$105, Models!$B$4:$B$105) = "QUEBEC", " ", IF(Beds!B479 = 0, 0, YEAR(NOW())-IF(VALUE(LEFT(Beds!B479,2))&gt;80,CONCATENATE(19,LEFT(Beds!B479,2)),CONCATENATE(20,LEFT(Beds!B479,2))))))</f>
        <v>#N/A</v>
      </c>
      <c r="S446" s="7" t="str">
        <f>LEFT(Beds!A477,4)</f>
        <v/>
      </c>
      <c r="T446" t="str">
        <f>IF(S446 = "", " ", LOOKUP(S446,Models!$A$4:$A$99,Models!$B$4:$B$99))</f>
        <v xml:space="preserve"> </v>
      </c>
      <c r="U446" t="str">
        <f>Beds!C477</f>
        <v/>
      </c>
      <c r="W446">
        <f t="shared" si="6"/>
        <v>0</v>
      </c>
      <c r="X446" s="14">
        <f>IF($T446=Models!$E$6,IF($U446&lt;1,LOOKUP($A$3,Models!$D$7:$D$9,Models!$F$7:$F$9),IF(AND($U446&gt;=1,$U446&lt;=3),LOOKUP($A$3,Models!$D$7:$D$9,Models!$G$7:$G$9),IF(AND($U446&gt;=4,$U446&lt;=6),LOOKUP($A$3,Models!$D$7:$D$9,Models!$H$7:$H$9), IF(AND($U446&gt;=7,$U446&lt;=10),LOOKUP($A$3,Models!$D$7:$D$9,Models!$I$7:$I$9), IF($U446 &gt; 10,LOOKUP($A$3,Models!$D$7:$D$9,Models!$J$7:$J$9), 0))))), 0)</f>
        <v>0</v>
      </c>
      <c r="Y446" s="14">
        <f>IF($T446=Models!$E$11,IF($U446&lt;1,LOOKUP($A$3,Models!$D$7:$D$9,Models!$F$12:$F$14),IF(AND($U446&gt;=1,$U446&lt;=3),LOOKUP($A$3,Models!$D$7:$D$9,Models!$G$12:$G$14),IF(AND($U446&gt;=4,$U446&lt;=6),LOOKUP($A$3,Models!$D$7:$D$9,Models!$H$12:$H$14), IF(AND($U446&gt;=7,$U446&lt;=10),LOOKUP($A$3,Models!$D$7:$D$9,Models!$I$12:$I$14), IF($U446 &gt; 10,LOOKUP($A$3,Models!$D$7:$D$9,Models!$J$12:$J$14), 0))))), 0)</f>
        <v>0</v>
      </c>
      <c r="Z446" s="14">
        <f>IF($T446=Models!$E$16,IF($U446&lt;1,LOOKUP($A$3,Models!$D$7:$D$9,Models!$F$17:$F$19),IF(AND($U446&gt;=1,$U446&lt;=3),LOOKUP($A$3,Models!$D$7:$D$9,Models!$G$17:$G$19),IF(AND($U446&gt;=4,$U446&lt;=6),LOOKUP($A$3,Models!$D$7:$D$9,Models!$H$17:$H$19), IF(AND($U446&gt;=7,$U446&lt;=10),LOOKUP($A$3,Models!$D$7:$D$9,Models!$I$17:$I$19), IF($U446 &gt; 10,LOOKUP($A$3,Models!$D$7:$D$9,Models!$J$17:$J$19), 0))))), 0)</f>
        <v>0</v>
      </c>
      <c r="AA446" s="14">
        <f>IF($T446=Models!$E$21,IF($U446&lt;1,LOOKUP($A$3,Models!$D$7:$D$9,Models!$F$22:$F$24),IF(AND($U446&gt;=1,$U446&lt;=3),LOOKUP($A$3,Models!$D$7:$D$9,Models!$G$22:$G$24),IF(AND($U446&gt;=4,$U446&lt;=6),LOOKUP($A$3,Models!$D$7:$D$9,Models!$H$22:$H$24), IF(AND($U446&gt;=7,$U446&lt;=10),LOOKUP($A$3,Models!$D$7:$D$9,Models!$I$22:$I$24), IF($U446 &gt; 10,LOOKUP($A$3,Models!$D$7:$D$9,Models!$J$22:$J$24), 0))))), 0)</f>
        <v>0</v>
      </c>
      <c r="AB446" s="14">
        <f>IF($T446=Models!$E$26,IF($U446&lt;1,LOOKUP($A$3,Models!$D$7:$D$9,Models!$F$27:$F$29),IF(AND($U446&gt;=1,$U446&lt;=3),LOOKUP($A$3,Models!$D$7:$D$9,Models!$G$27:$G$29),IF(AND($U446&gt;=4,$U446&lt;=6),LOOKUP($A$3,Models!$D$7:$D$9,Models!$H$27:$H$29), IF(AND($U446&gt;=7,$U446&lt;=10),LOOKUP($A$3,Models!$D$7:$D$9,Models!$I$27:$I$29), IF($U446 &gt; 10,LOOKUP($A$3,Models!$D$7:$D$9,Models!$J$27:$J$29), 0))))), 0)</f>
        <v>0</v>
      </c>
      <c r="AC446" s="14">
        <f>IF($T446=Models!$E$31,IF($U446&lt;1,LOOKUP($A$3,Models!$D$7:$D$9,Models!$F$32:$F$34),IF(AND($U446&gt;=1,$U446&lt;=3),LOOKUP($A$3,Models!$D$7:$D$9,Models!$G$32:$G$34),IF(AND($U446&gt;=4,$U446&lt;=6),LOOKUP($A$3,Models!$D$7:$D$9,Models!$H$32:$H$34), IF(AND($U446&gt;=7,$U446&lt;=10),LOOKUP($A$3,Models!$D$7:$D$9,Models!$I$32:$I$34), IF($U446 &gt; 10,LOOKUP($A$3,Models!$D$7:$D$9,Models!$J$32:$J$34), 0))))), 0)</f>
        <v>0</v>
      </c>
      <c r="AD446" s="14">
        <f>IF($T446=Models!$E$39,IF($U446&lt;1,LOOKUP($A$3,Models!$D$7:$D$9,Models!$F$40:$F$42),IF(AND($U446&gt;=1,$U446&lt;=4),LOOKUP($A$3,Models!$D$7:$D$9,Models!$G$40:$G$42),IF(AND($U446&gt;=5,$U446&lt;=7),LOOKUP($A$3,Models!$D$7:$D$9,Models!$H$40:$H$42), IF($U446 &gt; 7,LOOKUP($A$3,Models!$D$7:$D$9,Models!$I$40:$I$42), 0)))), 0)</f>
        <v>0</v>
      </c>
      <c r="AE446" s="14">
        <f>IF($T446=Models!$E$44,IF($U446&lt;1,LOOKUP($A$3,Models!$D$7:$D$9,Models!$F$45:$F$47),IF(AND($U446&gt;=1,$U446&lt;=4),LOOKUP($A$3,Models!$D$7:$D$9,Models!$G$45:$G$47),IF(AND($U446&gt;=5,$U446&lt;=7),LOOKUP($A$3,Models!$D$7:$D$9,Models!$H$45:$H$47), IF($U446 &gt; 7,LOOKUP($A$3,Models!$D$7:$D$9,Models!$I$45:$I$47), 0)))), 0)</f>
        <v>0</v>
      </c>
      <c r="AF446" s="14">
        <f>IF($T446=Models!$E$49,IF($U446&lt;1,LOOKUP($A$3,Models!$D$7:$D$9,Models!$F$50:$F$52),IF(AND($U446&gt;=1,$U446&lt;=4),LOOKUP($A$3,Models!$D$7:$D$9,Models!$G$50:$G$52),IF(AND($U446&gt;=5,$U446&lt;=7),LOOKUP($A$3,Models!$D$7:$D$9,Models!$H$50:$H$52), IF($U446 &gt; 7,LOOKUP($A$3,Models!$D$7:$D$9,Models!$I$50:$I$52), 0)))), 0)</f>
        <v>0</v>
      </c>
      <c r="AG446" s="14">
        <f>IF($T446=Models!$E$54,IF($U446&lt;1,LOOKUP($A$3,Models!$D$7:$D$9,Models!$F$55:$F$57),IF(AND($U446&gt;=1,$U446&lt;=4),LOOKUP($A$3,Models!$D$7:$D$9,Models!$G$55:$G$57),IF(AND($U446&gt;=5,$U446&lt;=7),LOOKUP($A$3,Models!$D$7:$D$9,Models!$H$55:$H$57), IF($U446 &gt; 7,LOOKUP($A$3,Models!$D$7:$D$9,Models!$I$55:$I$57), 0)))), 0)</f>
        <v>0</v>
      </c>
      <c r="AH446" s="14">
        <f>IF($T446=Models!$E$59,IF($U446&lt;1,LOOKUP($A$3,Models!$D$7:$D$9,Models!$F$60:$F$62),IF(AND($U446&gt;=1,$U446&lt;=4),LOOKUP($A$3,Models!$D$7:$D$9,Models!$G$60:$G$62),IF(AND($U446&gt;=5,$U446&lt;=7),LOOKUP($A$3,Models!$D$7:$D$9,Models!$H$60:$H$62), IF($U446 &gt; 7,LOOKUP($A$3,Models!$D$7:$D$9,Models!$I$60:$I$62), 0)))), 0)</f>
        <v>0</v>
      </c>
    </row>
    <row r="447" spans="16:34">
      <c r="P447" s="6" t="e">
        <f ca="1">IF(LOOKUP(Beds!A480, Models!$A$4:$A$105, Models!$B$4:$B$105) = "QUEBEC 2", " ", IF(LOOKUP(Beds!A480, Models!$A$4:$A$105, Models!$B$4:$B$105) = "QUEBEC", " ", IF(Beds!B480 = 0, 0, YEAR(NOW())-IF(VALUE(LEFT(Beds!B480,2))&gt;80,CONCATENATE(19,LEFT(Beds!B480,2)),CONCATENATE(20,LEFT(Beds!B480,2))))))</f>
        <v>#N/A</v>
      </c>
      <c r="S447" s="7" t="str">
        <f>LEFT(Beds!A478,4)</f>
        <v/>
      </c>
      <c r="T447" t="str">
        <f>IF(S447 = "", " ", LOOKUP(S447,Models!$A$4:$A$99,Models!$B$4:$B$99))</f>
        <v xml:space="preserve"> </v>
      </c>
      <c r="U447" t="str">
        <f>Beds!C478</f>
        <v/>
      </c>
      <c r="W447">
        <f t="shared" si="6"/>
        <v>0</v>
      </c>
      <c r="X447" s="14">
        <f>IF($T447=Models!$E$6,IF($U447&lt;1,LOOKUP($A$3,Models!$D$7:$D$9,Models!$F$7:$F$9),IF(AND($U447&gt;=1,$U447&lt;=3),LOOKUP($A$3,Models!$D$7:$D$9,Models!$G$7:$G$9),IF(AND($U447&gt;=4,$U447&lt;=6),LOOKUP($A$3,Models!$D$7:$D$9,Models!$H$7:$H$9), IF(AND($U447&gt;=7,$U447&lt;=10),LOOKUP($A$3,Models!$D$7:$D$9,Models!$I$7:$I$9), IF($U447 &gt; 10,LOOKUP($A$3,Models!$D$7:$D$9,Models!$J$7:$J$9), 0))))), 0)</f>
        <v>0</v>
      </c>
      <c r="Y447" s="14">
        <f>IF($T447=Models!$E$11,IF($U447&lt;1,LOOKUP($A$3,Models!$D$7:$D$9,Models!$F$12:$F$14),IF(AND($U447&gt;=1,$U447&lt;=3),LOOKUP($A$3,Models!$D$7:$D$9,Models!$G$12:$G$14),IF(AND($U447&gt;=4,$U447&lt;=6),LOOKUP($A$3,Models!$D$7:$D$9,Models!$H$12:$H$14), IF(AND($U447&gt;=7,$U447&lt;=10),LOOKUP($A$3,Models!$D$7:$D$9,Models!$I$12:$I$14), IF($U447 &gt; 10,LOOKUP($A$3,Models!$D$7:$D$9,Models!$J$12:$J$14), 0))))), 0)</f>
        <v>0</v>
      </c>
      <c r="Z447" s="14">
        <f>IF($T447=Models!$E$16,IF($U447&lt;1,LOOKUP($A$3,Models!$D$7:$D$9,Models!$F$17:$F$19),IF(AND($U447&gt;=1,$U447&lt;=3),LOOKUP($A$3,Models!$D$7:$D$9,Models!$G$17:$G$19),IF(AND($U447&gt;=4,$U447&lt;=6),LOOKUP($A$3,Models!$D$7:$D$9,Models!$H$17:$H$19), IF(AND($U447&gt;=7,$U447&lt;=10),LOOKUP($A$3,Models!$D$7:$D$9,Models!$I$17:$I$19), IF($U447 &gt; 10,LOOKUP($A$3,Models!$D$7:$D$9,Models!$J$17:$J$19), 0))))), 0)</f>
        <v>0</v>
      </c>
      <c r="AA447" s="14">
        <f>IF($T447=Models!$E$21,IF($U447&lt;1,LOOKUP($A$3,Models!$D$7:$D$9,Models!$F$22:$F$24),IF(AND($U447&gt;=1,$U447&lt;=3),LOOKUP($A$3,Models!$D$7:$D$9,Models!$G$22:$G$24),IF(AND($U447&gt;=4,$U447&lt;=6),LOOKUP($A$3,Models!$D$7:$D$9,Models!$H$22:$H$24), IF(AND($U447&gt;=7,$U447&lt;=10),LOOKUP($A$3,Models!$D$7:$D$9,Models!$I$22:$I$24), IF($U447 &gt; 10,LOOKUP($A$3,Models!$D$7:$D$9,Models!$J$22:$J$24), 0))))), 0)</f>
        <v>0</v>
      </c>
      <c r="AB447" s="14">
        <f>IF($T447=Models!$E$26,IF($U447&lt;1,LOOKUP($A$3,Models!$D$7:$D$9,Models!$F$27:$F$29),IF(AND($U447&gt;=1,$U447&lt;=3),LOOKUP($A$3,Models!$D$7:$D$9,Models!$G$27:$G$29),IF(AND($U447&gt;=4,$U447&lt;=6),LOOKUP($A$3,Models!$D$7:$D$9,Models!$H$27:$H$29), IF(AND($U447&gt;=7,$U447&lt;=10),LOOKUP($A$3,Models!$D$7:$D$9,Models!$I$27:$I$29), IF($U447 &gt; 10,LOOKUP($A$3,Models!$D$7:$D$9,Models!$J$27:$J$29), 0))))), 0)</f>
        <v>0</v>
      </c>
      <c r="AC447" s="14">
        <f>IF($T447=Models!$E$31,IF($U447&lt;1,LOOKUP($A$3,Models!$D$7:$D$9,Models!$F$32:$F$34),IF(AND($U447&gt;=1,$U447&lt;=3),LOOKUP($A$3,Models!$D$7:$D$9,Models!$G$32:$G$34),IF(AND($U447&gt;=4,$U447&lt;=6),LOOKUP($A$3,Models!$D$7:$D$9,Models!$H$32:$H$34), IF(AND($U447&gt;=7,$U447&lt;=10),LOOKUP($A$3,Models!$D$7:$D$9,Models!$I$32:$I$34), IF($U447 &gt; 10,LOOKUP($A$3,Models!$D$7:$D$9,Models!$J$32:$J$34), 0))))), 0)</f>
        <v>0</v>
      </c>
      <c r="AD447" s="14">
        <f>IF($T447=Models!$E$39,IF($U447&lt;1,LOOKUP($A$3,Models!$D$7:$D$9,Models!$F$40:$F$42),IF(AND($U447&gt;=1,$U447&lt;=4),LOOKUP($A$3,Models!$D$7:$D$9,Models!$G$40:$G$42),IF(AND($U447&gt;=5,$U447&lt;=7),LOOKUP($A$3,Models!$D$7:$D$9,Models!$H$40:$H$42), IF($U447 &gt; 7,LOOKUP($A$3,Models!$D$7:$D$9,Models!$I$40:$I$42), 0)))), 0)</f>
        <v>0</v>
      </c>
      <c r="AE447" s="14">
        <f>IF($T447=Models!$E$44,IF($U447&lt;1,LOOKUP($A$3,Models!$D$7:$D$9,Models!$F$45:$F$47),IF(AND($U447&gt;=1,$U447&lt;=4),LOOKUP($A$3,Models!$D$7:$D$9,Models!$G$45:$G$47),IF(AND($U447&gt;=5,$U447&lt;=7),LOOKUP($A$3,Models!$D$7:$D$9,Models!$H$45:$H$47), IF($U447 &gt; 7,LOOKUP($A$3,Models!$D$7:$D$9,Models!$I$45:$I$47), 0)))), 0)</f>
        <v>0</v>
      </c>
      <c r="AF447" s="14">
        <f>IF($T447=Models!$E$49,IF($U447&lt;1,LOOKUP($A$3,Models!$D$7:$D$9,Models!$F$50:$F$52),IF(AND($U447&gt;=1,$U447&lt;=4),LOOKUP($A$3,Models!$D$7:$D$9,Models!$G$50:$G$52),IF(AND($U447&gt;=5,$U447&lt;=7),LOOKUP($A$3,Models!$D$7:$D$9,Models!$H$50:$H$52), IF($U447 &gt; 7,LOOKUP($A$3,Models!$D$7:$D$9,Models!$I$50:$I$52), 0)))), 0)</f>
        <v>0</v>
      </c>
      <c r="AG447" s="14">
        <f>IF($T447=Models!$E$54,IF($U447&lt;1,LOOKUP($A$3,Models!$D$7:$D$9,Models!$F$55:$F$57),IF(AND($U447&gt;=1,$U447&lt;=4),LOOKUP($A$3,Models!$D$7:$D$9,Models!$G$55:$G$57),IF(AND($U447&gt;=5,$U447&lt;=7),LOOKUP($A$3,Models!$D$7:$D$9,Models!$H$55:$H$57), IF($U447 &gt; 7,LOOKUP($A$3,Models!$D$7:$D$9,Models!$I$55:$I$57), 0)))), 0)</f>
        <v>0</v>
      </c>
      <c r="AH447" s="14">
        <f>IF($T447=Models!$E$59,IF($U447&lt;1,LOOKUP($A$3,Models!$D$7:$D$9,Models!$F$60:$F$62),IF(AND($U447&gt;=1,$U447&lt;=4),LOOKUP($A$3,Models!$D$7:$D$9,Models!$G$60:$G$62),IF(AND($U447&gt;=5,$U447&lt;=7),LOOKUP($A$3,Models!$D$7:$D$9,Models!$H$60:$H$62), IF($U447 &gt; 7,LOOKUP($A$3,Models!$D$7:$D$9,Models!$I$60:$I$62), 0)))), 0)</f>
        <v>0</v>
      </c>
    </row>
    <row r="448" spans="16:34">
      <c r="P448" s="6" t="e">
        <f ca="1">IF(LOOKUP(Beds!A481, Models!$A$4:$A$105, Models!$B$4:$B$105) = "QUEBEC 2", " ", IF(LOOKUP(Beds!A481, Models!$A$4:$A$105, Models!$B$4:$B$105) = "QUEBEC", " ", IF(Beds!B481 = 0, 0, YEAR(NOW())-IF(VALUE(LEFT(Beds!B481,2))&gt;80,CONCATENATE(19,LEFT(Beds!B481,2)),CONCATENATE(20,LEFT(Beds!B481,2))))))</f>
        <v>#N/A</v>
      </c>
      <c r="S448" s="7" t="str">
        <f>LEFT(Beds!A479,4)</f>
        <v/>
      </c>
      <c r="T448" t="str">
        <f>IF(S448 = "", " ", LOOKUP(S448,Models!$A$4:$A$99,Models!$B$4:$B$99))</f>
        <v xml:space="preserve"> </v>
      </c>
      <c r="U448" t="str">
        <f>Beds!C479</f>
        <v/>
      </c>
      <c r="W448">
        <f t="shared" si="6"/>
        <v>0</v>
      </c>
      <c r="X448" s="14">
        <f>IF($T448=Models!$E$6,IF($U448&lt;1,LOOKUP($A$3,Models!$D$7:$D$9,Models!$F$7:$F$9),IF(AND($U448&gt;=1,$U448&lt;=3),LOOKUP($A$3,Models!$D$7:$D$9,Models!$G$7:$G$9),IF(AND($U448&gt;=4,$U448&lt;=6),LOOKUP($A$3,Models!$D$7:$D$9,Models!$H$7:$H$9), IF(AND($U448&gt;=7,$U448&lt;=10),LOOKUP($A$3,Models!$D$7:$D$9,Models!$I$7:$I$9), IF($U448 &gt; 10,LOOKUP($A$3,Models!$D$7:$D$9,Models!$J$7:$J$9), 0))))), 0)</f>
        <v>0</v>
      </c>
      <c r="Y448" s="14">
        <f>IF($T448=Models!$E$11,IF($U448&lt;1,LOOKUP($A$3,Models!$D$7:$D$9,Models!$F$12:$F$14),IF(AND($U448&gt;=1,$U448&lt;=3),LOOKUP($A$3,Models!$D$7:$D$9,Models!$G$12:$G$14),IF(AND($U448&gt;=4,$U448&lt;=6),LOOKUP($A$3,Models!$D$7:$D$9,Models!$H$12:$H$14), IF(AND($U448&gt;=7,$U448&lt;=10),LOOKUP($A$3,Models!$D$7:$D$9,Models!$I$12:$I$14), IF($U448 &gt; 10,LOOKUP($A$3,Models!$D$7:$D$9,Models!$J$12:$J$14), 0))))), 0)</f>
        <v>0</v>
      </c>
      <c r="Z448" s="14">
        <f>IF($T448=Models!$E$16,IF($U448&lt;1,LOOKUP($A$3,Models!$D$7:$D$9,Models!$F$17:$F$19),IF(AND($U448&gt;=1,$U448&lt;=3),LOOKUP($A$3,Models!$D$7:$D$9,Models!$G$17:$G$19),IF(AND($U448&gt;=4,$U448&lt;=6),LOOKUP($A$3,Models!$D$7:$D$9,Models!$H$17:$H$19), IF(AND($U448&gt;=7,$U448&lt;=10),LOOKUP($A$3,Models!$D$7:$D$9,Models!$I$17:$I$19), IF($U448 &gt; 10,LOOKUP($A$3,Models!$D$7:$D$9,Models!$J$17:$J$19), 0))))), 0)</f>
        <v>0</v>
      </c>
      <c r="AA448" s="14">
        <f>IF($T448=Models!$E$21,IF($U448&lt;1,LOOKUP($A$3,Models!$D$7:$D$9,Models!$F$22:$F$24),IF(AND($U448&gt;=1,$U448&lt;=3),LOOKUP($A$3,Models!$D$7:$D$9,Models!$G$22:$G$24),IF(AND($U448&gt;=4,$U448&lt;=6),LOOKUP($A$3,Models!$D$7:$D$9,Models!$H$22:$H$24), IF(AND($U448&gt;=7,$U448&lt;=10),LOOKUP($A$3,Models!$D$7:$D$9,Models!$I$22:$I$24), IF($U448 &gt; 10,LOOKUP($A$3,Models!$D$7:$D$9,Models!$J$22:$J$24), 0))))), 0)</f>
        <v>0</v>
      </c>
      <c r="AB448" s="14">
        <f>IF($T448=Models!$E$26,IF($U448&lt;1,LOOKUP($A$3,Models!$D$7:$D$9,Models!$F$27:$F$29),IF(AND($U448&gt;=1,$U448&lt;=3),LOOKUP($A$3,Models!$D$7:$D$9,Models!$G$27:$G$29),IF(AND($U448&gt;=4,$U448&lt;=6),LOOKUP($A$3,Models!$D$7:$D$9,Models!$H$27:$H$29), IF(AND($U448&gt;=7,$U448&lt;=10),LOOKUP($A$3,Models!$D$7:$D$9,Models!$I$27:$I$29), IF($U448 &gt; 10,LOOKUP($A$3,Models!$D$7:$D$9,Models!$J$27:$J$29), 0))))), 0)</f>
        <v>0</v>
      </c>
      <c r="AC448" s="14">
        <f>IF($T448=Models!$E$31,IF($U448&lt;1,LOOKUP($A$3,Models!$D$7:$D$9,Models!$F$32:$F$34),IF(AND($U448&gt;=1,$U448&lt;=3),LOOKUP($A$3,Models!$D$7:$D$9,Models!$G$32:$G$34),IF(AND($U448&gt;=4,$U448&lt;=6),LOOKUP($A$3,Models!$D$7:$D$9,Models!$H$32:$H$34), IF(AND($U448&gt;=7,$U448&lt;=10),LOOKUP($A$3,Models!$D$7:$D$9,Models!$I$32:$I$34), IF($U448 &gt; 10,LOOKUP($A$3,Models!$D$7:$D$9,Models!$J$32:$J$34), 0))))), 0)</f>
        <v>0</v>
      </c>
      <c r="AD448" s="14">
        <f>IF($T448=Models!$E$39,IF($U448&lt;1,LOOKUP($A$3,Models!$D$7:$D$9,Models!$F$40:$F$42),IF(AND($U448&gt;=1,$U448&lt;=4),LOOKUP($A$3,Models!$D$7:$D$9,Models!$G$40:$G$42),IF(AND($U448&gt;=5,$U448&lt;=7),LOOKUP($A$3,Models!$D$7:$D$9,Models!$H$40:$H$42), IF($U448 &gt; 7,LOOKUP($A$3,Models!$D$7:$D$9,Models!$I$40:$I$42), 0)))), 0)</f>
        <v>0</v>
      </c>
      <c r="AE448" s="14">
        <f>IF($T448=Models!$E$44,IF($U448&lt;1,LOOKUP($A$3,Models!$D$7:$D$9,Models!$F$45:$F$47),IF(AND($U448&gt;=1,$U448&lt;=4),LOOKUP($A$3,Models!$D$7:$D$9,Models!$G$45:$G$47),IF(AND($U448&gt;=5,$U448&lt;=7),LOOKUP($A$3,Models!$D$7:$D$9,Models!$H$45:$H$47), IF($U448 &gt; 7,LOOKUP($A$3,Models!$D$7:$D$9,Models!$I$45:$I$47), 0)))), 0)</f>
        <v>0</v>
      </c>
      <c r="AF448" s="14">
        <f>IF($T448=Models!$E$49,IF($U448&lt;1,LOOKUP($A$3,Models!$D$7:$D$9,Models!$F$50:$F$52),IF(AND($U448&gt;=1,$U448&lt;=4),LOOKUP($A$3,Models!$D$7:$D$9,Models!$G$50:$G$52),IF(AND($U448&gt;=5,$U448&lt;=7),LOOKUP($A$3,Models!$D$7:$D$9,Models!$H$50:$H$52), IF($U448 &gt; 7,LOOKUP($A$3,Models!$D$7:$D$9,Models!$I$50:$I$52), 0)))), 0)</f>
        <v>0</v>
      </c>
      <c r="AG448" s="14">
        <f>IF($T448=Models!$E$54,IF($U448&lt;1,LOOKUP($A$3,Models!$D$7:$D$9,Models!$F$55:$F$57),IF(AND($U448&gt;=1,$U448&lt;=4),LOOKUP($A$3,Models!$D$7:$D$9,Models!$G$55:$G$57),IF(AND($U448&gt;=5,$U448&lt;=7),LOOKUP($A$3,Models!$D$7:$D$9,Models!$H$55:$H$57), IF($U448 &gt; 7,LOOKUP($A$3,Models!$D$7:$D$9,Models!$I$55:$I$57), 0)))), 0)</f>
        <v>0</v>
      </c>
      <c r="AH448" s="14">
        <f>IF($T448=Models!$E$59,IF($U448&lt;1,LOOKUP($A$3,Models!$D$7:$D$9,Models!$F$60:$F$62),IF(AND($U448&gt;=1,$U448&lt;=4),LOOKUP($A$3,Models!$D$7:$D$9,Models!$G$60:$G$62),IF(AND($U448&gt;=5,$U448&lt;=7),LOOKUP($A$3,Models!$D$7:$D$9,Models!$H$60:$H$62), IF($U448 &gt; 7,LOOKUP($A$3,Models!$D$7:$D$9,Models!$I$60:$I$62), 0)))), 0)</f>
        <v>0</v>
      </c>
    </row>
    <row r="449" spans="16:34">
      <c r="P449" s="6" t="e">
        <f ca="1">IF(LOOKUP(Beds!A482, Models!$A$4:$A$105, Models!$B$4:$B$105) = "QUEBEC 2", " ", IF(LOOKUP(Beds!A482, Models!$A$4:$A$105, Models!$B$4:$B$105) = "QUEBEC", " ", IF(Beds!B482 = 0, 0, YEAR(NOW())-IF(VALUE(LEFT(Beds!B482,2))&gt;80,CONCATENATE(19,LEFT(Beds!B482,2)),CONCATENATE(20,LEFT(Beds!B482,2))))))</f>
        <v>#N/A</v>
      </c>
      <c r="S449" s="7" t="str">
        <f>LEFT(Beds!A480,4)</f>
        <v/>
      </c>
      <c r="T449" t="str">
        <f>IF(S449 = "", " ", LOOKUP(S449,Models!$A$4:$A$99,Models!$B$4:$B$99))</f>
        <v xml:space="preserve"> </v>
      </c>
      <c r="U449" t="str">
        <f>Beds!C480</f>
        <v/>
      </c>
      <c r="W449">
        <f t="shared" si="6"/>
        <v>0</v>
      </c>
      <c r="X449" s="14">
        <f>IF($T449=Models!$E$6,IF($U449&lt;1,LOOKUP($A$3,Models!$D$7:$D$9,Models!$F$7:$F$9),IF(AND($U449&gt;=1,$U449&lt;=3),LOOKUP($A$3,Models!$D$7:$D$9,Models!$G$7:$G$9),IF(AND($U449&gt;=4,$U449&lt;=6),LOOKUP($A$3,Models!$D$7:$D$9,Models!$H$7:$H$9), IF(AND($U449&gt;=7,$U449&lt;=10),LOOKUP($A$3,Models!$D$7:$D$9,Models!$I$7:$I$9), IF($U449 &gt; 10,LOOKUP($A$3,Models!$D$7:$D$9,Models!$J$7:$J$9), 0))))), 0)</f>
        <v>0</v>
      </c>
      <c r="Y449" s="14">
        <f>IF($T449=Models!$E$11,IF($U449&lt;1,LOOKUP($A$3,Models!$D$7:$D$9,Models!$F$12:$F$14),IF(AND($U449&gt;=1,$U449&lt;=3),LOOKUP($A$3,Models!$D$7:$D$9,Models!$G$12:$G$14),IF(AND($U449&gt;=4,$U449&lt;=6),LOOKUP($A$3,Models!$D$7:$D$9,Models!$H$12:$H$14), IF(AND($U449&gt;=7,$U449&lt;=10),LOOKUP($A$3,Models!$D$7:$D$9,Models!$I$12:$I$14), IF($U449 &gt; 10,LOOKUP($A$3,Models!$D$7:$D$9,Models!$J$12:$J$14), 0))))), 0)</f>
        <v>0</v>
      </c>
      <c r="Z449" s="14">
        <f>IF($T449=Models!$E$16,IF($U449&lt;1,LOOKUP($A$3,Models!$D$7:$D$9,Models!$F$17:$F$19),IF(AND($U449&gt;=1,$U449&lt;=3),LOOKUP($A$3,Models!$D$7:$D$9,Models!$G$17:$G$19),IF(AND($U449&gt;=4,$U449&lt;=6),LOOKUP($A$3,Models!$D$7:$D$9,Models!$H$17:$H$19), IF(AND($U449&gt;=7,$U449&lt;=10),LOOKUP($A$3,Models!$D$7:$D$9,Models!$I$17:$I$19), IF($U449 &gt; 10,LOOKUP($A$3,Models!$D$7:$D$9,Models!$J$17:$J$19), 0))))), 0)</f>
        <v>0</v>
      </c>
      <c r="AA449" s="14">
        <f>IF($T449=Models!$E$21,IF($U449&lt;1,LOOKUP($A$3,Models!$D$7:$D$9,Models!$F$22:$F$24),IF(AND($U449&gt;=1,$U449&lt;=3),LOOKUP($A$3,Models!$D$7:$D$9,Models!$G$22:$G$24),IF(AND($U449&gt;=4,$U449&lt;=6),LOOKUP($A$3,Models!$D$7:$D$9,Models!$H$22:$H$24), IF(AND($U449&gt;=7,$U449&lt;=10),LOOKUP($A$3,Models!$D$7:$D$9,Models!$I$22:$I$24), IF($U449 &gt; 10,LOOKUP($A$3,Models!$D$7:$D$9,Models!$J$22:$J$24), 0))))), 0)</f>
        <v>0</v>
      </c>
      <c r="AB449" s="14">
        <f>IF($T449=Models!$E$26,IF($U449&lt;1,LOOKUP($A$3,Models!$D$7:$D$9,Models!$F$27:$F$29),IF(AND($U449&gt;=1,$U449&lt;=3),LOOKUP($A$3,Models!$D$7:$D$9,Models!$G$27:$G$29),IF(AND($U449&gt;=4,$U449&lt;=6),LOOKUP($A$3,Models!$D$7:$D$9,Models!$H$27:$H$29), IF(AND($U449&gt;=7,$U449&lt;=10),LOOKUP($A$3,Models!$D$7:$D$9,Models!$I$27:$I$29), IF($U449 &gt; 10,LOOKUP($A$3,Models!$D$7:$D$9,Models!$J$27:$J$29), 0))))), 0)</f>
        <v>0</v>
      </c>
      <c r="AC449" s="14">
        <f>IF($T449=Models!$E$31,IF($U449&lt;1,LOOKUP($A$3,Models!$D$7:$D$9,Models!$F$32:$F$34),IF(AND($U449&gt;=1,$U449&lt;=3),LOOKUP($A$3,Models!$D$7:$D$9,Models!$G$32:$G$34),IF(AND($U449&gt;=4,$U449&lt;=6),LOOKUP($A$3,Models!$D$7:$D$9,Models!$H$32:$H$34), IF(AND($U449&gt;=7,$U449&lt;=10),LOOKUP($A$3,Models!$D$7:$D$9,Models!$I$32:$I$34), IF($U449 &gt; 10,LOOKUP($A$3,Models!$D$7:$D$9,Models!$J$32:$J$34), 0))))), 0)</f>
        <v>0</v>
      </c>
      <c r="AD449" s="14">
        <f>IF($T449=Models!$E$39,IF($U449&lt;1,LOOKUP($A$3,Models!$D$7:$D$9,Models!$F$40:$F$42),IF(AND($U449&gt;=1,$U449&lt;=4),LOOKUP($A$3,Models!$D$7:$D$9,Models!$G$40:$G$42),IF(AND($U449&gt;=5,$U449&lt;=7),LOOKUP($A$3,Models!$D$7:$D$9,Models!$H$40:$H$42), IF($U449 &gt; 7,LOOKUP($A$3,Models!$D$7:$D$9,Models!$I$40:$I$42), 0)))), 0)</f>
        <v>0</v>
      </c>
      <c r="AE449" s="14">
        <f>IF($T449=Models!$E$44,IF($U449&lt;1,LOOKUP($A$3,Models!$D$7:$D$9,Models!$F$45:$F$47),IF(AND($U449&gt;=1,$U449&lt;=4),LOOKUP($A$3,Models!$D$7:$D$9,Models!$G$45:$G$47),IF(AND($U449&gt;=5,$U449&lt;=7),LOOKUP($A$3,Models!$D$7:$D$9,Models!$H$45:$H$47), IF($U449 &gt; 7,LOOKUP($A$3,Models!$D$7:$D$9,Models!$I$45:$I$47), 0)))), 0)</f>
        <v>0</v>
      </c>
      <c r="AF449" s="14">
        <f>IF($T449=Models!$E$49,IF($U449&lt;1,LOOKUP($A$3,Models!$D$7:$D$9,Models!$F$50:$F$52),IF(AND($U449&gt;=1,$U449&lt;=4),LOOKUP($A$3,Models!$D$7:$D$9,Models!$G$50:$G$52),IF(AND($U449&gt;=5,$U449&lt;=7),LOOKUP($A$3,Models!$D$7:$D$9,Models!$H$50:$H$52), IF($U449 &gt; 7,LOOKUP($A$3,Models!$D$7:$D$9,Models!$I$50:$I$52), 0)))), 0)</f>
        <v>0</v>
      </c>
      <c r="AG449" s="14">
        <f>IF($T449=Models!$E$54,IF($U449&lt;1,LOOKUP($A$3,Models!$D$7:$D$9,Models!$F$55:$F$57),IF(AND($U449&gt;=1,$U449&lt;=4),LOOKUP($A$3,Models!$D$7:$D$9,Models!$G$55:$G$57),IF(AND($U449&gt;=5,$U449&lt;=7),LOOKUP($A$3,Models!$D$7:$D$9,Models!$H$55:$H$57), IF($U449 &gt; 7,LOOKUP($A$3,Models!$D$7:$D$9,Models!$I$55:$I$57), 0)))), 0)</f>
        <v>0</v>
      </c>
      <c r="AH449" s="14">
        <f>IF($T449=Models!$E$59,IF($U449&lt;1,LOOKUP($A$3,Models!$D$7:$D$9,Models!$F$60:$F$62),IF(AND($U449&gt;=1,$U449&lt;=4),LOOKUP($A$3,Models!$D$7:$D$9,Models!$G$60:$G$62),IF(AND($U449&gt;=5,$U449&lt;=7),LOOKUP($A$3,Models!$D$7:$D$9,Models!$H$60:$H$62), IF($U449 &gt; 7,LOOKUP($A$3,Models!$D$7:$D$9,Models!$I$60:$I$62), 0)))), 0)</f>
        <v>0</v>
      </c>
    </row>
    <row r="450" spans="16:34">
      <c r="P450" s="6" t="e">
        <f ca="1">IF(LOOKUP(Beds!A483, Models!$A$4:$A$105, Models!$B$4:$B$105) = "QUEBEC 2", " ", IF(LOOKUP(Beds!A483, Models!$A$4:$A$105, Models!$B$4:$B$105) = "QUEBEC", " ", IF(Beds!B483 = 0, 0, YEAR(NOW())-IF(VALUE(LEFT(Beds!B483,2))&gt;80,CONCATENATE(19,LEFT(Beds!B483,2)),CONCATENATE(20,LEFT(Beds!B483,2))))))</f>
        <v>#N/A</v>
      </c>
      <c r="S450" s="7" t="str">
        <f>LEFT(Beds!A481,4)</f>
        <v/>
      </c>
      <c r="T450" t="str">
        <f>IF(S450 = "", " ", LOOKUP(S450,Models!$A$4:$A$99,Models!$B$4:$B$99))</f>
        <v xml:space="preserve"> </v>
      </c>
      <c r="U450" t="str">
        <f>Beds!C481</f>
        <v/>
      </c>
      <c r="W450">
        <f t="shared" si="6"/>
        <v>0</v>
      </c>
      <c r="X450" s="14">
        <f>IF($T450=Models!$E$6,IF($U450&lt;1,LOOKUP($A$3,Models!$D$7:$D$9,Models!$F$7:$F$9),IF(AND($U450&gt;=1,$U450&lt;=3),LOOKUP($A$3,Models!$D$7:$D$9,Models!$G$7:$G$9),IF(AND($U450&gt;=4,$U450&lt;=6),LOOKUP($A$3,Models!$D$7:$D$9,Models!$H$7:$H$9), IF(AND($U450&gt;=7,$U450&lt;=10),LOOKUP($A$3,Models!$D$7:$D$9,Models!$I$7:$I$9), IF($U450 &gt; 10,LOOKUP($A$3,Models!$D$7:$D$9,Models!$J$7:$J$9), 0))))), 0)</f>
        <v>0</v>
      </c>
      <c r="Y450" s="14">
        <f>IF($T450=Models!$E$11,IF($U450&lt;1,LOOKUP($A$3,Models!$D$7:$D$9,Models!$F$12:$F$14),IF(AND($U450&gt;=1,$U450&lt;=3),LOOKUP($A$3,Models!$D$7:$D$9,Models!$G$12:$G$14),IF(AND($U450&gt;=4,$U450&lt;=6),LOOKUP($A$3,Models!$D$7:$D$9,Models!$H$12:$H$14), IF(AND($U450&gt;=7,$U450&lt;=10),LOOKUP($A$3,Models!$D$7:$D$9,Models!$I$12:$I$14), IF($U450 &gt; 10,LOOKUP($A$3,Models!$D$7:$D$9,Models!$J$12:$J$14), 0))))), 0)</f>
        <v>0</v>
      </c>
      <c r="Z450" s="14">
        <f>IF($T450=Models!$E$16,IF($U450&lt;1,LOOKUP($A$3,Models!$D$7:$D$9,Models!$F$17:$F$19),IF(AND($U450&gt;=1,$U450&lt;=3),LOOKUP($A$3,Models!$D$7:$D$9,Models!$G$17:$G$19),IF(AND($U450&gt;=4,$U450&lt;=6),LOOKUP($A$3,Models!$D$7:$D$9,Models!$H$17:$H$19), IF(AND($U450&gt;=7,$U450&lt;=10),LOOKUP($A$3,Models!$D$7:$D$9,Models!$I$17:$I$19), IF($U450 &gt; 10,LOOKUP($A$3,Models!$D$7:$D$9,Models!$J$17:$J$19), 0))))), 0)</f>
        <v>0</v>
      </c>
      <c r="AA450" s="14">
        <f>IF($T450=Models!$E$21,IF($U450&lt;1,LOOKUP($A$3,Models!$D$7:$D$9,Models!$F$22:$F$24),IF(AND($U450&gt;=1,$U450&lt;=3),LOOKUP($A$3,Models!$D$7:$D$9,Models!$G$22:$G$24),IF(AND($U450&gt;=4,$U450&lt;=6),LOOKUP($A$3,Models!$D$7:$D$9,Models!$H$22:$H$24), IF(AND($U450&gt;=7,$U450&lt;=10),LOOKUP($A$3,Models!$D$7:$D$9,Models!$I$22:$I$24), IF($U450 &gt; 10,LOOKUP($A$3,Models!$D$7:$D$9,Models!$J$22:$J$24), 0))))), 0)</f>
        <v>0</v>
      </c>
      <c r="AB450" s="14">
        <f>IF($T450=Models!$E$26,IF($U450&lt;1,LOOKUP($A$3,Models!$D$7:$D$9,Models!$F$27:$F$29),IF(AND($U450&gt;=1,$U450&lt;=3),LOOKUP($A$3,Models!$D$7:$D$9,Models!$G$27:$G$29),IF(AND($U450&gt;=4,$U450&lt;=6),LOOKUP($A$3,Models!$D$7:$D$9,Models!$H$27:$H$29), IF(AND($U450&gt;=7,$U450&lt;=10),LOOKUP($A$3,Models!$D$7:$D$9,Models!$I$27:$I$29), IF($U450 &gt; 10,LOOKUP($A$3,Models!$D$7:$D$9,Models!$J$27:$J$29), 0))))), 0)</f>
        <v>0</v>
      </c>
      <c r="AC450" s="14">
        <f>IF($T450=Models!$E$31,IF($U450&lt;1,LOOKUP($A$3,Models!$D$7:$D$9,Models!$F$32:$F$34),IF(AND($U450&gt;=1,$U450&lt;=3),LOOKUP($A$3,Models!$D$7:$D$9,Models!$G$32:$G$34),IF(AND($U450&gt;=4,$U450&lt;=6),LOOKUP($A$3,Models!$D$7:$D$9,Models!$H$32:$H$34), IF(AND($U450&gt;=7,$U450&lt;=10),LOOKUP($A$3,Models!$D$7:$D$9,Models!$I$32:$I$34), IF($U450 &gt; 10,LOOKUP($A$3,Models!$D$7:$D$9,Models!$J$32:$J$34), 0))))), 0)</f>
        <v>0</v>
      </c>
      <c r="AD450" s="14">
        <f>IF($T450=Models!$E$39,IF($U450&lt;1,LOOKUP($A$3,Models!$D$7:$D$9,Models!$F$40:$F$42),IF(AND($U450&gt;=1,$U450&lt;=4),LOOKUP($A$3,Models!$D$7:$D$9,Models!$G$40:$G$42),IF(AND($U450&gt;=5,$U450&lt;=7),LOOKUP($A$3,Models!$D$7:$D$9,Models!$H$40:$H$42), IF($U450 &gt; 7,LOOKUP($A$3,Models!$D$7:$D$9,Models!$I$40:$I$42), 0)))), 0)</f>
        <v>0</v>
      </c>
      <c r="AE450" s="14">
        <f>IF($T450=Models!$E$44,IF($U450&lt;1,LOOKUP($A$3,Models!$D$7:$D$9,Models!$F$45:$F$47),IF(AND($U450&gt;=1,$U450&lt;=4),LOOKUP($A$3,Models!$D$7:$D$9,Models!$G$45:$G$47),IF(AND($U450&gt;=5,$U450&lt;=7),LOOKUP($A$3,Models!$D$7:$D$9,Models!$H$45:$H$47), IF($U450 &gt; 7,LOOKUP($A$3,Models!$D$7:$D$9,Models!$I$45:$I$47), 0)))), 0)</f>
        <v>0</v>
      </c>
      <c r="AF450" s="14">
        <f>IF($T450=Models!$E$49,IF($U450&lt;1,LOOKUP($A$3,Models!$D$7:$D$9,Models!$F$50:$F$52),IF(AND($U450&gt;=1,$U450&lt;=4),LOOKUP($A$3,Models!$D$7:$D$9,Models!$G$50:$G$52),IF(AND($U450&gt;=5,$U450&lt;=7),LOOKUP($A$3,Models!$D$7:$D$9,Models!$H$50:$H$52), IF($U450 &gt; 7,LOOKUP($A$3,Models!$D$7:$D$9,Models!$I$50:$I$52), 0)))), 0)</f>
        <v>0</v>
      </c>
      <c r="AG450" s="14">
        <f>IF($T450=Models!$E$54,IF($U450&lt;1,LOOKUP($A$3,Models!$D$7:$D$9,Models!$F$55:$F$57),IF(AND($U450&gt;=1,$U450&lt;=4),LOOKUP($A$3,Models!$D$7:$D$9,Models!$G$55:$G$57),IF(AND($U450&gt;=5,$U450&lt;=7),LOOKUP($A$3,Models!$D$7:$D$9,Models!$H$55:$H$57), IF($U450 &gt; 7,LOOKUP($A$3,Models!$D$7:$D$9,Models!$I$55:$I$57), 0)))), 0)</f>
        <v>0</v>
      </c>
      <c r="AH450" s="14">
        <f>IF($T450=Models!$E$59,IF($U450&lt;1,LOOKUP($A$3,Models!$D$7:$D$9,Models!$F$60:$F$62),IF(AND($U450&gt;=1,$U450&lt;=4),LOOKUP($A$3,Models!$D$7:$D$9,Models!$G$60:$G$62),IF(AND($U450&gt;=5,$U450&lt;=7),LOOKUP($A$3,Models!$D$7:$D$9,Models!$H$60:$H$62), IF($U450 &gt; 7,LOOKUP($A$3,Models!$D$7:$D$9,Models!$I$60:$I$62), 0)))), 0)</f>
        <v>0</v>
      </c>
    </row>
    <row r="451" spans="16:34">
      <c r="P451" s="6" t="e">
        <f ca="1">IF(LOOKUP(Beds!A484, Models!$A$4:$A$105, Models!$B$4:$B$105) = "QUEBEC 2", " ", IF(LOOKUP(Beds!A484, Models!$A$4:$A$105, Models!$B$4:$B$105) = "QUEBEC", " ", IF(Beds!B484 = 0, 0, YEAR(NOW())-IF(VALUE(LEFT(Beds!B484,2))&gt;80,CONCATENATE(19,LEFT(Beds!B484,2)),CONCATENATE(20,LEFT(Beds!B484,2))))))</f>
        <v>#N/A</v>
      </c>
      <c r="S451" s="7" t="str">
        <f>LEFT(Beds!A482,4)</f>
        <v/>
      </c>
      <c r="T451" t="str">
        <f>IF(S451 = "", " ", LOOKUP(S451,Models!$A$4:$A$99,Models!$B$4:$B$99))</f>
        <v xml:space="preserve"> </v>
      </c>
      <c r="U451" t="str">
        <f>Beds!C482</f>
        <v/>
      </c>
      <c r="W451">
        <f t="shared" si="6"/>
        <v>0</v>
      </c>
      <c r="X451" s="14">
        <f>IF($T451=Models!$E$6,IF($U451&lt;1,LOOKUP($A$3,Models!$D$7:$D$9,Models!$F$7:$F$9),IF(AND($U451&gt;=1,$U451&lt;=3),LOOKUP($A$3,Models!$D$7:$D$9,Models!$G$7:$G$9),IF(AND($U451&gt;=4,$U451&lt;=6),LOOKUP($A$3,Models!$D$7:$D$9,Models!$H$7:$H$9), IF(AND($U451&gt;=7,$U451&lt;=10),LOOKUP($A$3,Models!$D$7:$D$9,Models!$I$7:$I$9), IF($U451 &gt; 10,LOOKUP($A$3,Models!$D$7:$D$9,Models!$J$7:$J$9), 0))))), 0)</f>
        <v>0</v>
      </c>
      <c r="Y451" s="14">
        <f>IF($T451=Models!$E$11,IF($U451&lt;1,LOOKUP($A$3,Models!$D$7:$D$9,Models!$F$12:$F$14),IF(AND($U451&gt;=1,$U451&lt;=3),LOOKUP($A$3,Models!$D$7:$D$9,Models!$G$12:$G$14),IF(AND($U451&gt;=4,$U451&lt;=6),LOOKUP($A$3,Models!$D$7:$D$9,Models!$H$12:$H$14), IF(AND($U451&gt;=7,$U451&lt;=10),LOOKUP($A$3,Models!$D$7:$D$9,Models!$I$12:$I$14), IF($U451 &gt; 10,LOOKUP($A$3,Models!$D$7:$D$9,Models!$J$12:$J$14), 0))))), 0)</f>
        <v>0</v>
      </c>
      <c r="Z451" s="14">
        <f>IF($T451=Models!$E$16,IF($U451&lt;1,LOOKUP($A$3,Models!$D$7:$D$9,Models!$F$17:$F$19),IF(AND($U451&gt;=1,$U451&lt;=3),LOOKUP($A$3,Models!$D$7:$D$9,Models!$G$17:$G$19),IF(AND($U451&gt;=4,$U451&lt;=6),LOOKUP($A$3,Models!$D$7:$D$9,Models!$H$17:$H$19), IF(AND($U451&gt;=7,$U451&lt;=10),LOOKUP($A$3,Models!$D$7:$D$9,Models!$I$17:$I$19), IF($U451 &gt; 10,LOOKUP($A$3,Models!$D$7:$D$9,Models!$J$17:$J$19), 0))))), 0)</f>
        <v>0</v>
      </c>
      <c r="AA451" s="14">
        <f>IF($T451=Models!$E$21,IF($U451&lt;1,LOOKUP($A$3,Models!$D$7:$D$9,Models!$F$22:$F$24),IF(AND($U451&gt;=1,$U451&lt;=3),LOOKUP($A$3,Models!$D$7:$D$9,Models!$G$22:$G$24),IF(AND($U451&gt;=4,$U451&lt;=6),LOOKUP($A$3,Models!$D$7:$D$9,Models!$H$22:$H$24), IF(AND($U451&gt;=7,$U451&lt;=10),LOOKUP($A$3,Models!$D$7:$D$9,Models!$I$22:$I$24), IF($U451 &gt; 10,LOOKUP($A$3,Models!$D$7:$D$9,Models!$J$22:$J$24), 0))))), 0)</f>
        <v>0</v>
      </c>
      <c r="AB451" s="14">
        <f>IF($T451=Models!$E$26,IF($U451&lt;1,LOOKUP($A$3,Models!$D$7:$D$9,Models!$F$27:$F$29),IF(AND($U451&gt;=1,$U451&lt;=3),LOOKUP($A$3,Models!$D$7:$D$9,Models!$G$27:$G$29),IF(AND($U451&gt;=4,$U451&lt;=6),LOOKUP($A$3,Models!$D$7:$D$9,Models!$H$27:$H$29), IF(AND($U451&gt;=7,$U451&lt;=10),LOOKUP($A$3,Models!$D$7:$D$9,Models!$I$27:$I$29), IF($U451 &gt; 10,LOOKUP($A$3,Models!$D$7:$D$9,Models!$J$27:$J$29), 0))))), 0)</f>
        <v>0</v>
      </c>
      <c r="AC451" s="14">
        <f>IF($T451=Models!$E$31,IF($U451&lt;1,LOOKUP($A$3,Models!$D$7:$D$9,Models!$F$32:$F$34),IF(AND($U451&gt;=1,$U451&lt;=3),LOOKUP($A$3,Models!$D$7:$D$9,Models!$G$32:$G$34),IF(AND($U451&gt;=4,$U451&lt;=6),LOOKUP($A$3,Models!$D$7:$D$9,Models!$H$32:$H$34), IF(AND($U451&gt;=7,$U451&lt;=10),LOOKUP($A$3,Models!$D$7:$D$9,Models!$I$32:$I$34), IF($U451 &gt; 10,LOOKUP($A$3,Models!$D$7:$D$9,Models!$J$32:$J$34), 0))))), 0)</f>
        <v>0</v>
      </c>
      <c r="AD451" s="14">
        <f>IF($T451=Models!$E$39,IF($U451&lt;1,LOOKUP($A$3,Models!$D$7:$D$9,Models!$F$40:$F$42),IF(AND($U451&gt;=1,$U451&lt;=4),LOOKUP($A$3,Models!$D$7:$D$9,Models!$G$40:$G$42),IF(AND($U451&gt;=5,$U451&lt;=7),LOOKUP($A$3,Models!$D$7:$D$9,Models!$H$40:$H$42), IF($U451 &gt; 7,LOOKUP($A$3,Models!$D$7:$D$9,Models!$I$40:$I$42), 0)))), 0)</f>
        <v>0</v>
      </c>
      <c r="AE451" s="14">
        <f>IF($T451=Models!$E$44,IF($U451&lt;1,LOOKUP($A$3,Models!$D$7:$D$9,Models!$F$45:$F$47),IF(AND($U451&gt;=1,$U451&lt;=4),LOOKUP($A$3,Models!$D$7:$D$9,Models!$G$45:$G$47),IF(AND($U451&gt;=5,$U451&lt;=7),LOOKUP($A$3,Models!$D$7:$D$9,Models!$H$45:$H$47), IF($U451 &gt; 7,LOOKUP($A$3,Models!$D$7:$D$9,Models!$I$45:$I$47), 0)))), 0)</f>
        <v>0</v>
      </c>
      <c r="AF451" s="14">
        <f>IF($T451=Models!$E$49,IF($U451&lt;1,LOOKUP($A$3,Models!$D$7:$D$9,Models!$F$50:$F$52),IF(AND($U451&gt;=1,$U451&lt;=4),LOOKUP($A$3,Models!$D$7:$D$9,Models!$G$50:$G$52),IF(AND($U451&gt;=5,$U451&lt;=7),LOOKUP($A$3,Models!$D$7:$D$9,Models!$H$50:$H$52), IF($U451 &gt; 7,LOOKUP($A$3,Models!$D$7:$D$9,Models!$I$50:$I$52), 0)))), 0)</f>
        <v>0</v>
      </c>
      <c r="AG451" s="14">
        <f>IF($T451=Models!$E$54,IF($U451&lt;1,LOOKUP($A$3,Models!$D$7:$D$9,Models!$F$55:$F$57),IF(AND($U451&gt;=1,$U451&lt;=4),LOOKUP($A$3,Models!$D$7:$D$9,Models!$G$55:$G$57),IF(AND($U451&gt;=5,$U451&lt;=7),LOOKUP($A$3,Models!$D$7:$D$9,Models!$H$55:$H$57), IF($U451 &gt; 7,LOOKUP($A$3,Models!$D$7:$D$9,Models!$I$55:$I$57), 0)))), 0)</f>
        <v>0</v>
      </c>
      <c r="AH451" s="14">
        <f>IF($T451=Models!$E$59,IF($U451&lt;1,LOOKUP($A$3,Models!$D$7:$D$9,Models!$F$60:$F$62),IF(AND($U451&gt;=1,$U451&lt;=4),LOOKUP($A$3,Models!$D$7:$D$9,Models!$G$60:$G$62),IF(AND($U451&gt;=5,$U451&lt;=7),LOOKUP($A$3,Models!$D$7:$D$9,Models!$H$60:$H$62), IF($U451 &gt; 7,LOOKUP($A$3,Models!$D$7:$D$9,Models!$I$60:$I$62), 0)))), 0)</f>
        <v>0</v>
      </c>
    </row>
    <row r="452" spans="16:34">
      <c r="P452" s="6" t="e">
        <f ca="1">IF(LOOKUP(Beds!A485, Models!$A$4:$A$105, Models!$B$4:$B$105) = "QUEBEC 2", " ", IF(LOOKUP(Beds!A485, Models!$A$4:$A$105, Models!$B$4:$B$105) = "QUEBEC", " ", IF(Beds!B485 = 0, 0, YEAR(NOW())-IF(VALUE(LEFT(Beds!B485,2))&gt;80,CONCATENATE(19,LEFT(Beds!B485,2)),CONCATENATE(20,LEFT(Beds!B485,2))))))</f>
        <v>#N/A</v>
      </c>
      <c r="S452" s="7" t="str">
        <f>LEFT(Beds!A483,4)</f>
        <v/>
      </c>
      <c r="T452" t="str">
        <f>IF(S452 = "", " ", LOOKUP(S452,Models!$A$4:$A$99,Models!$B$4:$B$99))</f>
        <v xml:space="preserve"> </v>
      </c>
      <c r="U452" t="str">
        <f>Beds!C483</f>
        <v/>
      </c>
      <c r="W452">
        <f t="shared" si="6"/>
        <v>0</v>
      </c>
      <c r="X452" s="14">
        <f>IF($T452=Models!$E$6,IF($U452&lt;1,LOOKUP($A$3,Models!$D$7:$D$9,Models!$F$7:$F$9),IF(AND($U452&gt;=1,$U452&lt;=3),LOOKUP($A$3,Models!$D$7:$D$9,Models!$G$7:$G$9),IF(AND($U452&gt;=4,$U452&lt;=6),LOOKUP($A$3,Models!$D$7:$D$9,Models!$H$7:$H$9), IF(AND($U452&gt;=7,$U452&lt;=10),LOOKUP($A$3,Models!$D$7:$D$9,Models!$I$7:$I$9), IF($U452 &gt; 10,LOOKUP($A$3,Models!$D$7:$D$9,Models!$J$7:$J$9), 0))))), 0)</f>
        <v>0</v>
      </c>
      <c r="Y452" s="14">
        <f>IF($T452=Models!$E$11,IF($U452&lt;1,LOOKUP($A$3,Models!$D$7:$D$9,Models!$F$12:$F$14),IF(AND($U452&gt;=1,$U452&lt;=3),LOOKUP($A$3,Models!$D$7:$D$9,Models!$G$12:$G$14),IF(AND($U452&gt;=4,$U452&lt;=6),LOOKUP($A$3,Models!$D$7:$D$9,Models!$H$12:$H$14), IF(AND($U452&gt;=7,$U452&lt;=10),LOOKUP($A$3,Models!$D$7:$D$9,Models!$I$12:$I$14), IF($U452 &gt; 10,LOOKUP($A$3,Models!$D$7:$D$9,Models!$J$12:$J$14), 0))))), 0)</f>
        <v>0</v>
      </c>
      <c r="Z452" s="14">
        <f>IF($T452=Models!$E$16,IF($U452&lt;1,LOOKUP($A$3,Models!$D$7:$D$9,Models!$F$17:$F$19),IF(AND($U452&gt;=1,$U452&lt;=3),LOOKUP($A$3,Models!$D$7:$D$9,Models!$G$17:$G$19),IF(AND($U452&gt;=4,$U452&lt;=6),LOOKUP($A$3,Models!$D$7:$D$9,Models!$H$17:$H$19), IF(AND($U452&gt;=7,$U452&lt;=10),LOOKUP($A$3,Models!$D$7:$D$9,Models!$I$17:$I$19), IF($U452 &gt; 10,LOOKUP($A$3,Models!$D$7:$D$9,Models!$J$17:$J$19), 0))))), 0)</f>
        <v>0</v>
      </c>
      <c r="AA452" s="14">
        <f>IF($T452=Models!$E$21,IF($U452&lt;1,LOOKUP($A$3,Models!$D$7:$D$9,Models!$F$22:$F$24),IF(AND($U452&gt;=1,$U452&lt;=3),LOOKUP($A$3,Models!$D$7:$D$9,Models!$G$22:$G$24),IF(AND($U452&gt;=4,$U452&lt;=6),LOOKUP($A$3,Models!$D$7:$D$9,Models!$H$22:$H$24), IF(AND($U452&gt;=7,$U452&lt;=10),LOOKUP($A$3,Models!$D$7:$D$9,Models!$I$22:$I$24), IF($U452 &gt; 10,LOOKUP($A$3,Models!$D$7:$D$9,Models!$J$22:$J$24), 0))))), 0)</f>
        <v>0</v>
      </c>
      <c r="AB452" s="14">
        <f>IF($T452=Models!$E$26,IF($U452&lt;1,LOOKUP($A$3,Models!$D$7:$D$9,Models!$F$27:$F$29),IF(AND($U452&gt;=1,$U452&lt;=3),LOOKUP($A$3,Models!$D$7:$D$9,Models!$G$27:$G$29),IF(AND($U452&gt;=4,$U452&lt;=6),LOOKUP($A$3,Models!$D$7:$D$9,Models!$H$27:$H$29), IF(AND($U452&gt;=7,$U452&lt;=10),LOOKUP($A$3,Models!$D$7:$D$9,Models!$I$27:$I$29), IF($U452 &gt; 10,LOOKUP($A$3,Models!$D$7:$D$9,Models!$J$27:$J$29), 0))))), 0)</f>
        <v>0</v>
      </c>
      <c r="AC452" s="14">
        <f>IF($T452=Models!$E$31,IF($U452&lt;1,LOOKUP($A$3,Models!$D$7:$D$9,Models!$F$32:$F$34),IF(AND($U452&gt;=1,$U452&lt;=3),LOOKUP($A$3,Models!$D$7:$D$9,Models!$G$32:$G$34),IF(AND($U452&gt;=4,$U452&lt;=6),LOOKUP($A$3,Models!$D$7:$D$9,Models!$H$32:$H$34), IF(AND($U452&gt;=7,$U452&lt;=10),LOOKUP($A$3,Models!$D$7:$D$9,Models!$I$32:$I$34), IF($U452 &gt; 10,LOOKUP($A$3,Models!$D$7:$D$9,Models!$J$32:$J$34), 0))))), 0)</f>
        <v>0</v>
      </c>
      <c r="AD452" s="14">
        <f>IF($T452=Models!$E$39,IF($U452&lt;1,LOOKUP($A$3,Models!$D$7:$D$9,Models!$F$40:$F$42),IF(AND($U452&gt;=1,$U452&lt;=4),LOOKUP($A$3,Models!$D$7:$D$9,Models!$G$40:$G$42),IF(AND($U452&gt;=5,$U452&lt;=7),LOOKUP($A$3,Models!$D$7:$D$9,Models!$H$40:$H$42), IF($U452 &gt; 7,LOOKUP($A$3,Models!$D$7:$D$9,Models!$I$40:$I$42), 0)))), 0)</f>
        <v>0</v>
      </c>
      <c r="AE452" s="14">
        <f>IF($T452=Models!$E$44,IF($U452&lt;1,LOOKUP($A$3,Models!$D$7:$D$9,Models!$F$45:$F$47),IF(AND($U452&gt;=1,$U452&lt;=4),LOOKUP($A$3,Models!$D$7:$D$9,Models!$G$45:$G$47),IF(AND($U452&gt;=5,$U452&lt;=7),LOOKUP($A$3,Models!$D$7:$D$9,Models!$H$45:$H$47), IF($U452 &gt; 7,LOOKUP($A$3,Models!$D$7:$D$9,Models!$I$45:$I$47), 0)))), 0)</f>
        <v>0</v>
      </c>
      <c r="AF452" s="14">
        <f>IF($T452=Models!$E$49,IF($U452&lt;1,LOOKUP($A$3,Models!$D$7:$D$9,Models!$F$50:$F$52),IF(AND($U452&gt;=1,$U452&lt;=4),LOOKUP($A$3,Models!$D$7:$D$9,Models!$G$50:$G$52),IF(AND($U452&gt;=5,$U452&lt;=7),LOOKUP($A$3,Models!$D$7:$D$9,Models!$H$50:$H$52), IF($U452 &gt; 7,LOOKUP($A$3,Models!$D$7:$D$9,Models!$I$50:$I$52), 0)))), 0)</f>
        <v>0</v>
      </c>
      <c r="AG452" s="14">
        <f>IF($T452=Models!$E$54,IF($U452&lt;1,LOOKUP($A$3,Models!$D$7:$D$9,Models!$F$55:$F$57),IF(AND($U452&gt;=1,$U452&lt;=4),LOOKUP($A$3,Models!$D$7:$D$9,Models!$G$55:$G$57),IF(AND($U452&gt;=5,$U452&lt;=7),LOOKUP($A$3,Models!$D$7:$D$9,Models!$H$55:$H$57), IF($U452 &gt; 7,LOOKUP($A$3,Models!$D$7:$D$9,Models!$I$55:$I$57), 0)))), 0)</f>
        <v>0</v>
      </c>
      <c r="AH452" s="14">
        <f>IF($T452=Models!$E$59,IF($U452&lt;1,LOOKUP($A$3,Models!$D$7:$D$9,Models!$F$60:$F$62),IF(AND($U452&gt;=1,$U452&lt;=4),LOOKUP($A$3,Models!$D$7:$D$9,Models!$G$60:$G$62),IF(AND($U452&gt;=5,$U452&lt;=7),LOOKUP($A$3,Models!$D$7:$D$9,Models!$H$60:$H$62), IF($U452 &gt; 7,LOOKUP($A$3,Models!$D$7:$D$9,Models!$I$60:$I$62), 0)))), 0)</f>
        <v>0</v>
      </c>
    </row>
    <row r="453" spans="16:34">
      <c r="P453" s="6" t="e">
        <f ca="1">IF(LOOKUP(Beds!A486, Models!$A$4:$A$105, Models!$B$4:$B$105) = "QUEBEC 2", " ", IF(LOOKUP(Beds!A486, Models!$A$4:$A$105, Models!$B$4:$B$105) = "QUEBEC", " ", IF(Beds!B486 = 0, 0, YEAR(NOW())-IF(VALUE(LEFT(Beds!B486,2))&gt;80,CONCATENATE(19,LEFT(Beds!B486,2)),CONCATENATE(20,LEFT(Beds!B486,2))))))</f>
        <v>#N/A</v>
      </c>
      <c r="S453" s="7" t="str">
        <f>LEFT(Beds!A484,4)</f>
        <v/>
      </c>
      <c r="T453" t="str">
        <f>IF(S453 = "", " ", LOOKUP(S453,Models!$A$4:$A$99,Models!$B$4:$B$99))</f>
        <v xml:space="preserve"> </v>
      </c>
      <c r="U453" t="str">
        <f>Beds!C484</f>
        <v/>
      </c>
      <c r="W453">
        <f t="shared" si="6"/>
        <v>0</v>
      </c>
      <c r="X453" s="14">
        <f>IF($T453=Models!$E$6,IF($U453&lt;1,LOOKUP($A$3,Models!$D$7:$D$9,Models!$F$7:$F$9),IF(AND($U453&gt;=1,$U453&lt;=3),LOOKUP($A$3,Models!$D$7:$D$9,Models!$G$7:$G$9),IF(AND($U453&gt;=4,$U453&lt;=6),LOOKUP($A$3,Models!$D$7:$D$9,Models!$H$7:$H$9), IF(AND($U453&gt;=7,$U453&lt;=10),LOOKUP($A$3,Models!$D$7:$D$9,Models!$I$7:$I$9), IF($U453 &gt; 10,LOOKUP($A$3,Models!$D$7:$D$9,Models!$J$7:$J$9), 0))))), 0)</f>
        <v>0</v>
      </c>
      <c r="Y453" s="14">
        <f>IF($T453=Models!$E$11,IF($U453&lt;1,LOOKUP($A$3,Models!$D$7:$D$9,Models!$F$12:$F$14),IF(AND($U453&gt;=1,$U453&lt;=3),LOOKUP($A$3,Models!$D$7:$D$9,Models!$G$12:$G$14),IF(AND($U453&gt;=4,$U453&lt;=6),LOOKUP($A$3,Models!$D$7:$D$9,Models!$H$12:$H$14), IF(AND($U453&gt;=7,$U453&lt;=10),LOOKUP($A$3,Models!$D$7:$D$9,Models!$I$12:$I$14), IF($U453 &gt; 10,LOOKUP($A$3,Models!$D$7:$D$9,Models!$J$12:$J$14), 0))))), 0)</f>
        <v>0</v>
      </c>
      <c r="Z453" s="14">
        <f>IF($T453=Models!$E$16,IF($U453&lt;1,LOOKUP($A$3,Models!$D$7:$D$9,Models!$F$17:$F$19),IF(AND($U453&gt;=1,$U453&lt;=3),LOOKUP($A$3,Models!$D$7:$D$9,Models!$G$17:$G$19),IF(AND($U453&gt;=4,$U453&lt;=6),LOOKUP($A$3,Models!$D$7:$D$9,Models!$H$17:$H$19), IF(AND($U453&gt;=7,$U453&lt;=10),LOOKUP($A$3,Models!$D$7:$D$9,Models!$I$17:$I$19), IF($U453 &gt; 10,LOOKUP($A$3,Models!$D$7:$D$9,Models!$J$17:$J$19), 0))))), 0)</f>
        <v>0</v>
      </c>
      <c r="AA453" s="14">
        <f>IF($T453=Models!$E$21,IF($U453&lt;1,LOOKUP($A$3,Models!$D$7:$D$9,Models!$F$22:$F$24),IF(AND($U453&gt;=1,$U453&lt;=3),LOOKUP($A$3,Models!$D$7:$D$9,Models!$G$22:$G$24),IF(AND($U453&gt;=4,$U453&lt;=6),LOOKUP($A$3,Models!$D$7:$D$9,Models!$H$22:$H$24), IF(AND($U453&gt;=7,$U453&lt;=10),LOOKUP($A$3,Models!$D$7:$D$9,Models!$I$22:$I$24), IF($U453 &gt; 10,LOOKUP($A$3,Models!$D$7:$D$9,Models!$J$22:$J$24), 0))))), 0)</f>
        <v>0</v>
      </c>
      <c r="AB453" s="14">
        <f>IF($T453=Models!$E$26,IF($U453&lt;1,LOOKUP($A$3,Models!$D$7:$D$9,Models!$F$27:$F$29),IF(AND($U453&gt;=1,$U453&lt;=3),LOOKUP($A$3,Models!$D$7:$D$9,Models!$G$27:$G$29),IF(AND($U453&gt;=4,$U453&lt;=6),LOOKUP($A$3,Models!$D$7:$D$9,Models!$H$27:$H$29), IF(AND($U453&gt;=7,$U453&lt;=10),LOOKUP($A$3,Models!$D$7:$D$9,Models!$I$27:$I$29), IF($U453 &gt; 10,LOOKUP($A$3,Models!$D$7:$D$9,Models!$J$27:$J$29), 0))))), 0)</f>
        <v>0</v>
      </c>
      <c r="AC453" s="14">
        <f>IF($T453=Models!$E$31,IF($U453&lt;1,LOOKUP($A$3,Models!$D$7:$D$9,Models!$F$32:$F$34),IF(AND($U453&gt;=1,$U453&lt;=3),LOOKUP($A$3,Models!$D$7:$D$9,Models!$G$32:$G$34),IF(AND($U453&gt;=4,$U453&lt;=6),LOOKUP($A$3,Models!$D$7:$D$9,Models!$H$32:$H$34), IF(AND($U453&gt;=7,$U453&lt;=10),LOOKUP($A$3,Models!$D$7:$D$9,Models!$I$32:$I$34), IF($U453 &gt; 10,LOOKUP($A$3,Models!$D$7:$D$9,Models!$J$32:$J$34), 0))))), 0)</f>
        <v>0</v>
      </c>
      <c r="AD453" s="14">
        <f>IF($T453=Models!$E$39,IF($U453&lt;1,LOOKUP($A$3,Models!$D$7:$D$9,Models!$F$40:$F$42),IF(AND($U453&gt;=1,$U453&lt;=4),LOOKUP($A$3,Models!$D$7:$D$9,Models!$G$40:$G$42),IF(AND($U453&gt;=5,$U453&lt;=7),LOOKUP($A$3,Models!$D$7:$D$9,Models!$H$40:$H$42), IF($U453 &gt; 7,LOOKUP($A$3,Models!$D$7:$D$9,Models!$I$40:$I$42), 0)))), 0)</f>
        <v>0</v>
      </c>
      <c r="AE453" s="14">
        <f>IF($T453=Models!$E$44,IF($U453&lt;1,LOOKUP($A$3,Models!$D$7:$D$9,Models!$F$45:$F$47),IF(AND($U453&gt;=1,$U453&lt;=4),LOOKUP($A$3,Models!$D$7:$D$9,Models!$G$45:$G$47),IF(AND($U453&gt;=5,$U453&lt;=7),LOOKUP($A$3,Models!$D$7:$D$9,Models!$H$45:$H$47), IF($U453 &gt; 7,LOOKUP($A$3,Models!$D$7:$D$9,Models!$I$45:$I$47), 0)))), 0)</f>
        <v>0</v>
      </c>
      <c r="AF453" s="14">
        <f>IF($T453=Models!$E$49,IF($U453&lt;1,LOOKUP($A$3,Models!$D$7:$D$9,Models!$F$50:$F$52),IF(AND($U453&gt;=1,$U453&lt;=4),LOOKUP($A$3,Models!$D$7:$D$9,Models!$G$50:$G$52),IF(AND($U453&gt;=5,$U453&lt;=7),LOOKUP($A$3,Models!$D$7:$D$9,Models!$H$50:$H$52), IF($U453 &gt; 7,LOOKUP($A$3,Models!$D$7:$D$9,Models!$I$50:$I$52), 0)))), 0)</f>
        <v>0</v>
      </c>
      <c r="AG453" s="14">
        <f>IF($T453=Models!$E$54,IF($U453&lt;1,LOOKUP($A$3,Models!$D$7:$D$9,Models!$F$55:$F$57),IF(AND($U453&gt;=1,$U453&lt;=4),LOOKUP($A$3,Models!$D$7:$D$9,Models!$G$55:$G$57),IF(AND($U453&gt;=5,$U453&lt;=7),LOOKUP($A$3,Models!$D$7:$D$9,Models!$H$55:$H$57), IF($U453 &gt; 7,LOOKUP($A$3,Models!$D$7:$D$9,Models!$I$55:$I$57), 0)))), 0)</f>
        <v>0</v>
      </c>
      <c r="AH453" s="14">
        <f>IF($T453=Models!$E$59,IF($U453&lt;1,LOOKUP($A$3,Models!$D$7:$D$9,Models!$F$60:$F$62),IF(AND($U453&gt;=1,$U453&lt;=4),LOOKUP($A$3,Models!$D$7:$D$9,Models!$G$60:$G$62),IF(AND($U453&gt;=5,$U453&lt;=7),LOOKUP($A$3,Models!$D$7:$D$9,Models!$H$60:$H$62), IF($U453 &gt; 7,LOOKUP($A$3,Models!$D$7:$D$9,Models!$I$60:$I$62), 0)))), 0)</f>
        <v>0</v>
      </c>
    </row>
    <row r="454" spans="16:34">
      <c r="P454" s="6" t="e">
        <f ca="1">IF(LOOKUP(Beds!A487, Models!$A$4:$A$105, Models!$B$4:$B$105) = "QUEBEC 2", " ", IF(LOOKUP(Beds!A487, Models!$A$4:$A$105, Models!$B$4:$B$105) = "QUEBEC", " ", IF(Beds!B487 = 0, 0, YEAR(NOW())-IF(VALUE(LEFT(Beds!B487,2))&gt;80,CONCATENATE(19,LEFT(Beds!B487,2)),CONCATENATE(20,LEFT(Beds!B487,2))))))</f>
        <v>#N/A</v>
      </c>
      <c r="S454" s="7" t="str">
        <f>LEFT(Beds!A485,4)</f>
        <v/>
      </c>
      <c r="T454" t="str">
        <f>IF(S454 = "", " ", LOOKUP(S454,Models!$A$4:$A$99,Models!$B$4:$B$99))</f>
        <v xml:space="preserve"> </v>
      </c>
      <c r="U454" t="str">
        <f>Beds!C485</f>
        <v/>
      </c>
      <c r="W454">
        <f t="shared" ref="W454:W495" si="7">SUM(X454:AH454)</f>
        <v>0</v>
      </c>
      <c r="X454" s="14">
        <f>IF($T454=Models!$E$6,IF($U454&lt;1,LOOKUP($A$3,Models!$D$7:$D$9,Models!$F$7:$F$9),IF(AND($U454&gt;=1,$U454&lt;=3),LOOKUP($A$3,Models!$D$7:$D$9,Models!$G$7:$G$9),IF(AND($U454&gt;=4,$U454&lt;=6),LOOKUP($A$3,Models!$D$7:$D$9,Models!$H$7:$H$9), IF(AND($U454&gt;=7,$U454&lt;=10),LOOKUP($A$3,Models!$D$7:$D$9,Models!$I$7:$I$9), IF($U454 &gt; 10,LOOKUP($A$3,Models!$D$7:$D$9,Models!$J$7:$J$9), 0))))), 0)</f>
        <v>0</v>
      </c>
      <c r="Y454" s="14">
        <f>IF($T454=Models!$E$11,IF($U454&lt;1,LOOKUP($A$3,Models!$D$7:$D$9,Models!$F$12:$F$14),IF(AND($U454&gt;=1,$U454&lt;=3),LOOKUP($A$3,Models!$D$7:$D$9,Models!$G$12:$G$14),IF(AND($U454&gt;=4,$U454&lt;=6),LOOKUP($A$3,Models!$D$7:$D$9,Models!$H$12:$H$14), IF(AND($U454&gt;=7,$U454&lt;=10),LOOKUP($A$3,Models!$D$7:$D$9,Models!$I$12:$I$14), IF($U454 &gt; 10,LOOKUP($A$3,Models!$D$7:$D$9,Models!$J$12:$J$14), 0))))), 0)</f>
        <v>0</v>
      </c>
      <c r="Z454" s="14">
        <f>IF($T454=Models!$E$16,IF($U454&lt;1,LOOKUP($A$3,Models!$D$7:$D$9,Models!$F$17:$F$19),IF(AND($U454&gt;=1,$U454&lt;=3),LOOKUP($A$3,Models!$D$7:$D$9,Models!$G$17:$G$19),IF(AND($U454&gt;=4,$U454&lt;=6),LOOKUP($A$3,Models!$D$7:$D$9,Models!$H$17:$H$19), IF(AND($U454&gt;=7,$U454&lt;=10),LOOKUP($A$3,Models!$D$7:$D$9,Models!$I$17:$I$19), IF($U454 &gt; 10,LOOKUP($A$3,Models!$D$7:$D$9,Models!$J$17:$J$19), 0))))), 0)</f>
        <v>0</v>
      </c>
      <c r="AA454" s="14">
        <f>IF($T454=Models!$E$21,IF($U454&lt;1,LOOKUP($A$3,Models!$D$7:$D$9,Models!$F$22:$F$24),IF(AND($U454&gt;=1,$U454&lt;=3),LOOKUP($A$3,Models!$D$7:$D$9,Models!$G$22:$G$24),IF(AND($U454&gt;=4,$U454&lt;=6),LOOKUP($A$3,Models!$D$7:$D$9,Models!$H$22:$H$24), IF(AND($U454&gt;=7,$U454&lt;=10),LOOKUP($A$3,Models!$D$7:$D$9,Models!$I$22:$I$24), IF($U454 &gt; 10,LOOKUP($A$3,Models!$D$7:$D$9,Models!$J$22:$J$24), 0))))), 0)</f>
        <v>0</v>
      </c>
      <c r="AB454" s="14">
        <f>IF($T454=Models!$E$26,IF($U454&lt;1,LOOKUP($A$3,Models!$D$7:$D$9,Models!$F$27:$F$29),IF(AND($U454&gt;=1,$U454&lt;=3),LOOKUP($A$3,Models!$D$7:$D$9,Models!$G$27:$G$29),IF(AND($U454&gt;=4,$U454&lt;=6),LOOKUP($A$3,Models!$D$7:$D$9,Models!$H$27:$H$29), IF(AND($U454&gt;=7,$U454&lt;=10),LOOKUP($A$3,Models!$D$7:$D$9,Models!$I$27:$I$29), IF($U454 &gt; 10,LOOKUP($A$3,Models!$D$7:$D$9,Models!$J$27:$J$29), 0))))), 0)</f>
        <v>0</v>
      </c>
      <c r="AC454" s="14">
        <f>IF($T454=Models!$E$31,IF($U454&lt;1,LOOKUP($A$3,Models!$D$7:$D$9,Models!$F$32:$F$34),IF(AND($U454&gt;=1,$U454&lt;=3),LOOKUP($A$3,Models!$D$7:$D$9,Models!$G$32:$G$34),IF(AND($U454&gt;=4,$U454&lt;=6),LOOKUP($A$3,Models!$D$7:$D$9,Models!$H$32:$H$34), IF(AND($U454&gt;=7,$U454&lt;=10),LOOKUP($A$3,Models!$D$7:$D$9,Models!$I$32:$I$34), IF($U454 &gt; 10,LOOKUP($A$3,Models!$D$7:$D$9,Models!$J$32:$J$34), 0))))), 0)</f>
        <v>0</v>
      </c>
      <c r="AD454" s="14">
        <f>IF($T454=Models!$E$39,IF($U454&lt;1,LOOKUP($A$3,Models!$D$7:$D$9,Models!$F$40:$F$42),IF(AND($U454&gt;=1,$U454&lt;=4),LOOKUP($A$3,Models!$D$7:$D$9,Models!$G$40:$G$42),IF(AND($U454&gt;=5,$U454&lt;=7),LOOKUP($A$3,Models!$D$7:$D$9,Models!$H$40:$H$42), IF($U454 &gt; 7,LOOKUP($A$3,Models!$D$7:$D$9,Models!$I$40:$I$42), 0)))), 0)</f>
        <v>0</v>
      </c>
      <c r="AE454" s="14">
        <f>IF($T454=Models!$E$44,IF($U454&lt;1,LOOKUP($A$3,Models!$D$7:$D$9,Models!$F$45:$F$47),IF(AND($U454&gt;=1,$U454&lt;=4),LOOKUP($A$3,Models!$D$7:$D$9,Models!$G$45:$G$47),IF(AND($U454&gt;=5,$U454&lt;=7),LOOKUP($A$3,Models!$D$7:$D$9,Models!$H$45:$H$47), IF($U454 &gt; 7,LOOKUP($A$3,Models!$D$7:$D$9,Models!$I$45:$I$47), 0)))), 0)</f>
        <v>0</v>
      </c>
      <c r="AF454" s="14">
        <f>IF($T454=Models!$E$49,IF($U454&lt;1,LOOKUP($A$3,Models!$D$7:$D$9,Models!$F$50:$F$52),IF(AND($U454&gt;=1,$U454&lt;=4),LOOKUP($A$3,Models!$D$7:$D$9,Models!$G$50:$G$52),IF(AND($U454&gt;=5,$U454&lt;=7),LOOKUP($A$3,Models!$D$7:$D$9,Models!$H$50:$H$52), IF($U454 &gt; 7,LOOKUP($A$3,Models!$D$7:$D$9,Models!$I$50:$I$52), 0)))), 0)</f>
        <v>0</v>
      </c>
      <c r="AG454" s="14">
        <f>IF($T454=Models!$E$54,IF($U454&lt;1,LOOKUP($A$3,Models!$D$7:$D$9,Models!$F$55:$F$57),IF(AND($U454&gt;=1,$U454&lt;=4),LOOKUP($A$3,Models!$D$7:$D$9,Models!$G$55:$G$57),IF(AND($U454&gt;=5,$U454&lt;=7),LOOKUP($A$3,Models!$D$7:$D$9,Models!$H$55:$H$57), IF($U454 &gt; 7,LOOKUP($A$3,Models!$D$7:$D$9,Models!$I$55:$I$57), 0)))), 0)</f>
        <v>0</v>
      </c>
      <c r="AH454" s="14">
        <f>IF($T454=Models!$E$59,IF($U454&lt;1,LOOKUP($A$3,Models!$D$7:$D$9,Models!$F$60:$F$62),IF(AND($U454&gt;=1,$U454&lt;=4),LOOKUP($A$3,Models!$D$7:$D$9,Models!$G$60:$G$62),IF(AND($U454&gt;=5,$U454&lt;=7),LOOKUP($A$3,Models!$D$7:$D$9,Models!$H$60:$H$62), IF($U454 &gt; 7,LOOKUP($A$3,Models!$D$7:$D$9,Models!$I$60:$I$62), 0)))), 0)</f>
        <v>0</v>
      </c>
    </row>
    <row r="455" spans="16:34">
      <c r="P455" s="6" t="e">
        <f ca="1">IF(LOOKUP(Beds!A488, Models!$A$4:$A$105, Models!$B$4:$B$105) = "QUEBEC 2", " ", IF(LOOKUP(Beds!A488, Models!$A$4:$A$105, Models!$B$4:$B$105) = "QUEBEC", " ", IF(Beds!B488 = 0, 0, YEAR(NOW())-IF(VALUE(LEFT(Beds!B488,2))&gt;80,CONCATENATE(19,LEFT(Beds!B488,2)),CONCATENATE(20,LEFT(Beds!B488,2))))))</f>
        <v>#N/A</v>
      </c>
      <c r="S455" s="7" t="str">
        <f>LEFT(Beds!A486,4)</f>
        <v/>
      </c>
      <c r="T455" t="str">
        <f>IF(S455 = "", " ", LOOKUP(S455,Models!$A$4:$A$99,Models!$B$4:$B$99))</f>
        <v xml:space="preserve"> </v>
      </c>
      <c r="U455" t="str">
        <f>Beds!C486</f>
        <v/>
      </c>
      <c r="W455">
        <f t="shared" si="7"/>
        <v>0</v>
      </c>
      <c r="X455" s="14">
        <f>IF($T455=Models!$E$6,IF($U455&lt;1,LOOKUP($A$3,Models!$D$7:$D$9,Models!$F$7:$F$9),IF(AND($U455&gt;=1,$U455&lt;=3),LOOKUP($A$3,Models!$D$7:$D$9,Models!$G$7:$G$9),IF(AND($U455&gt;=4,$U455&lt;=6),LOOKUP($A$3,Models!$D$7:$D$9,Models!$H$7:$H$9), IF(AND($U455&gt;=7,$U455&lt;=10),LOOKUP($A$3,Models!$D$7:$D$9,Models!$I$7:$I$9), IF($U455 &gt; 10,LOOKUP($A$3,Models!$D$7:$D$9,Models!$J$7:$J$9), 0))))), 0)</f>
        <v>0</v>
      </c>
      <c r="Y455" s="14">
        <f>IF($T455=Models!$E$11,IF($U455&lt;1,LOOKUP($A$3,Models!$D$7:$D$9,Models!$F$12:$F$14),IF(AND($U455&gt;=1,$U455&lt;=3),LOOKUP($A$3,Models!$D$7:$D$9,Models!$G$12:$G$14),IF(AND($U455&gt;=4,$U455&lt;=6),LOOKUP($A$3,Models!$D$7:$D$9,Models!$H$12:$H$14), IF(AND($U455&gt;=7,$U455&lt;=10),LOOKUP($A$3,Models!$D$7:$D$9,Models!$I$12:$I$14), IF($U455 &gt; 10,LOOKUP($A$3,Models!$D$7:$D$9,Models!$J$12:$J$14), 0))))), 0)</f>
        <v>0</v>
      </c>
      <c r="Z455" s="14">
        <f>IF($T455=Models!$E$16,IF($U455&lt;1,LOOKUP($A$3,Models!$D$7:$D$9,Models!$F$17:$F$19),IF(AND($U455&gt;=1,$U455&lt;=3),LOOKUP($A$3,Models!$D$7:$D$9,Models!$G$17:$G$19),IF(AND($U455&gt;=4,$U455&lt;=6),LOOKUP($A$3,Models!$D$7:$D$9,Models!$H$17:$H$19), IF(AND($U455&gt;=7,$U455&lt;=10),LOOKUP($A$3,Models!$D$7:$D$9,Models!$I$17:$I$19), IF($U455 &gt; 10,LOOKUP($A$3,Models!$D$7:$D$9,Models!$J$17:$J$19), 0))))), 0)</f>
        <v>0</v>
      </c>
      <c r="AA455" s="14">
        <f>IF($T455=Models!$E$21,IF($U455&lt;1,LOOKUP($A$3,Models!$D$7:$D$9,Models!$F$22:$F$24),IF(AND($U455&gt;=1,$U455&lt;=3),LOOKUP($A$3,Models!$D$7:$D$9,Models!$G$22:$G$24),IF(AND($U455&gt;=4,$U455&lt;=6),LOOKUP($A$3,Models!$D$7:$D$9,Models!$H$22:$H$24), IF(AND($U455&gt;=7,$U455&lt;=10),LOOKUP($A$3,Models!$D$7:$D$9,Models!$I$22:$I$24), IF($U455 &gt; 10,LOOKUP($A$3,Models!$D$7:$D$9,Models!$J$22:$J$24), 0))))), 0)</f>
        <v>0</v>
      </c>
      <c r="AB455" s="14">
        <f>IF($T455=Models!$E$26,IF($U455&lt;1,LOOKUP($A$3,Models!$D$7:$D$9,Models!$F$27:$F$29),IF(AND($U455&gt;=1,$U455&lt;=3),LOOKUP($A$3,Models!$D$7:$D$9,Models!$G$27:$G$29),IF(AND($U455&gt;=4,$U455&lt;=6),LOOKUP($A$3,Models!$D$7:$D$9,Models!$H$27:$H$29), IF(AND($U455&gt;=7,$U455&lt;=10),LOOKUP($A$3,Models!$D$7:$D$9,Models!$I$27:$I$29), IF($U455 &gt; 10,LOOKUP($A$3,Models!$D$7:$D$9,Models!$J$27:$J$29), 0))))), 0)</f>
        <v>0</v>
      </c>
      <c r="AC455" s="14">
        <f>IF($T455=Models!$E$31,IF($U455&lt;1,LOOKUP($A$3,Models!$D$7:$D$9,Models!$F$32:$F$34),IF(AND($U455&gt;=1,$U455&lt;=3),LOOKUP($A$3,Models!$D$7:$D$9,Models!$G$32:$G$34),IF(AND($U455&gt;=4,$U455&lt;=6),LOOKUP($A$3,Models!$D$7:$D$9,Models!$H$32:$H$34), IF(AND($U455&gt;=7,$U455&lt;=10),LOOKUP($A$3,Models!$D$7:$D$9,Models!$I$32:$I$34), IF($U455 &gt; 10,LOOKUP($A$3,Models!$D$7:$D$9,Models!$J$32:$J$34), 0))))), 0)</f>
        <v>0</v>
      </c>
      <c r="AD455" s="14">
        <f>IF($T455=Models!$E$39,IF($U455&lt;1,LOOKUP($A$3,Models!$D$7:$D$9,Models!$F$40:$F$42),IF(AND($U455&gt;=1,$U455&lt;=4),LOOKUP($A$3,Models!$D$7:$D$9,Models!$G$40:$G$42),IF(AND($U455&gt;=5,$U455&lt;=7),LOOKUP($A$3,Models!$D$7:$D$9,Models!$H$40:$H$42), IF($U455 &gt; 7,LOOKUP($A$3,Models!$D$7:$D$9,Models!$I$40:$I$42), 0)))), 0)</f>
        <v>0</v>
      </c>
      <c r="AE455" s="14">
        <f>IF($T455=Models!$E$44,IF($U455&lt;1,LOOKUP($A$3,Models!$D$7:$D$9,Models!$F$45:$F$47),IF(AND($U455&gt;=1,$U455&lt;=4),LOOKUP($A$3,Models!$D$7:$D$9,Models!$G$45:$G$47),IF(AND($U455&gt;=5,$U455&lt;=7),LOOKUP($A$3,Models!$D$7:$D$9,Models!$H$45:$H$47), IF($U455 &gt; 7,LOOKUP($A$3,Models!$D$7:$D$9,Models!$I$45:$I$47), 0)))), 0)</f>
        <v>0</v>
      </c>
      <c r="AF455" s="14">
        <f>IF($T455=Models!$E$49,IF($U455&lt;1,LOOKUP($A$3,Models!$D$7:$D$9,Models!$F$50:$F$52),IF(AND($U455&gt;=1,$U455&lt;=4),LOOKUP($A$3,Models!$D$7:$D$9,Models!$G$50:$G$52),IF(AND($U455&gt;=5,$U455&lt;=7),LOOKUP($A$3,Models!$D$7:$D$9,Models!$H$50:$H$52), IF($U455 &gt; 7,LOOKUP($A$3,Models!$D$7:$D$9,Models!$I$50:$I$52), 0)))), 0)</f>
        <v>0</v>
      </c>
      <c r="AG455" s="14">
        <f>IF($T455=Models!$E$54,IF($U455&lt;1,LOOKUP($A$3,Models!$D$7:$D$9,Models!$F$55:$F$57),IF(AND($U455&gt;=1,$U455&lt;=4),LOOKUP($A$3,Models!$D$7:$D$9,Models!$G$55:$G$57),IF(AND($U455&gt;=5,$U455&lt;=7),LOOKUP($A$3,Models!$D$7:$D$9,Models!$H$55:$H$57), IF($U455 &gt; 7,LOOKUP($A$3,Models!$D$7:$D$9,Models!$I$55:$I$57), 0)))), 0)</f>
        <v>0</v>
      </c>
      <c r="AH455" s="14">
        <f>IF($T455=Models!$E$59,IF($U455&lt;1,LOOKUP($A$3,Models!$D$7:$D$9,Models!$F$60:$F$62),IF(AND($U455&gt;=1,$U455&lt;=4),LOOKUP($A$3,Models!$D$7:$D$9,Models!$G$60:$G$62),IF(AND($U455&gt;=5,$U455&lt;=7),LOOKUP($A$3,Models!$D$7:$D$9,Models!$H$60:$H$62), IF($U455 &gt; 7,LOOKUP($A$3,Models!$D$7:$D$9,Models!$I$60:$I$62), 0)))), 0)</f>
        <v>0</v>
      </c>
    </row>
    <row r="456" spans="16:34">
      <c r="P456" s="6" t="e">
        <f ca="1">IF(LOOKUP(Beds!A489, Models!$A$4:$A$105, Models!$B$4:$B$105) = "QUEBEC 2", " ", IF(LOOKUP(Beds!A489, Models!$A$4:$A$105, Models!$B$4:$B$105) = "QUEBEC", " ", IF(Beds!B489 = 0, 0, YEAR(NOW())-IF(VALUE(LEFT(Beds!B489,2))&gt;80,CONCATENATE(19,LEFT(Beds!B489,2)),CONCATENATE(20,LEFT(Beds!B489,2))))))</f>
        <v>#N/A</v>
      </c>
      <c r="S456" s="7" t="str">
        <f>LEFT(Beds!A487,4)</f>
        <v/>
      </c>
      <c r="T456" t="str">
        <f>IF(S456 = "", " ", LOOKUP(S456,Models!$A$4:$A$99,Models!$B$4:$B$99))</f>
        <v xml:space="preserve"> </v>
      </c>
      <c r="U456" t="str">
        <f>Beds!C487</f>
        <v/>
      </c>
      <c r="W456">
        <f t="shared" si="7"/>
        <v>0</v>
      </c>
      <c r="X456" s="14">
        <f>IF($T456=Models!$E$6,IF($U456&lt;1,LOOKUP($A$3,Models!$D$7:$D$9,Models!$F$7:$F$9),IF(AND($U456&gt;=1,$U456&lt;=3),LOOKUP($A$3,Models!$D$7:$D$9,Models!$G$7:$G$9),IF(AND($U456&gt;=4,$U456&lt;=6),LOOKUP($A$3,Models!$D$7:$D$9,Models!$H$7:$H$9), IF(AND($U456&gt;=7,$U456&lt;=10),LOOKUP($A$3,Models!$D$7:$D$9,Models!$I$7:$I$9), IF($U456 &gt; 10,LOOKUP($A$3,Models!$D$7:$D$9,Models!$J$7:$J$9), 0))))), 0)</f>
        <v>0</v>
      </c>
      <c r="Y456" s="14">
        <f>IF($T456=Models!$E$11,IF($U456&lt;1,LOOKUP($A$3,Models!$D$7:$D$9,Models!$F$12:$F$14),IF(AND($U456&gt;=1,$U456&lt;=3),LOOKUP($A$3,Models!$D$7:$D$9,Models!$G$12:$G$14),IF(AND($U456&gt;=4,$U456&lt;=6),LOOKUP($A$3,Models!$D$7:$D$9,Models!$H$12:$H$14), IF(AND($U456&gt;=7,$U456&lt;=10),LOOKUP($A$3,Models!$D$7:$D$9,Models!$I$12:$I$14), IF($U456 &gt; 10,LOOKUP($A$3,Models!$D$7:$D$9,Models!$J$12:$J$14), 0))))), 0)</f>
        <v>0</v>
      </c>
      <c r="Z456" s="14">
        <f>IF($T456=Models!$E$16,IF($U456&lt;1,LOOKUP($A$3,Models!$D$7:$D$9,Models!$F$17:$F$19),IF(AND($U456&gt;=1,$U456&lt;=3),LOOKUP($A$3,Models!$D$7:$D$9,Models!$G$17:$G$19),IF(AND($U456&gt;=4,$U456&lt;=6),LOOKUP($A$3,Models!$D$7:$D$9,Models!$H$17:$H$19), IF(AND($U456&gt;=7,$U456&lt;=10),LOOKUP($A$3,Models!$D$7:$D$9,Models!$I$17:$I$19), IF($U456 &gt; 10,LOOKUP($A$3,Models!$D$7:$D$9,Models!$J$17:$J$19), 0))))), 0)</f>
        <v>0</v>
      </c>
      <c r="AA456" s="14">
        <f>IF($T456=Models!$E$21,IF($U456&lt;1,LOOKUP($A$3,Models!$D$7:$D$9,Models!$F$22:$F$24),IF(AND($U456&gt;=1,$U456&lt;=3),LOOKUP($A$3,Models!$D$7:$D$9,Models!$G$22:$G$24),IF(AND($U456&gt;=4,$U456&lt;=6),LOOKUP($A$3,Models!$D$7:$D$9,Models!$H$22:$H$24), IF(AND($U456&gt;=7,$U456&lt;=10),LOOKUP($A$3,Models!$D$7:$D$9,Models!$I$22:$I$24), IF($U456 &gt; 10,LOOKUP($A$3,Models!$D$7:$D$9,Models!$J$22:$J$24), 0))))), 0)</f>
        <v>0</v>
      </c>
      <c r="AB456" s="14">
        <f>IF($T456=Models!$E$26,IF($U456&lt;1,LOOKUP($A$3,Models!$D$7:$D$9,Models!$F$27:$F$29),IF(AND($U456&gt;=1,$U456&lt;=3),LOOKUP($A$3,Models!$D$7:$D$9,Models!$G$27:$G$29),IF(AND($U456&gt;=4,$U456&lt;=6),LOOKUP($A$3,Models!$D$7:$D$9,Models!$H$27:$H$29), IF(AND($U456&gt;=7,$U456&lt;=10),LOOKUP($A$3,Models!$D$7:$D$9,Models!$I$27:$I$29), IF($U456 &gt; 10,LOOKUP($A$3,Models!$D$7:$D$9,Models!$J$27:$J$29), 0))))), 0)</f>
        <v>0</v>
      </c>
      <c r="AC456" s="14">
        <f>IF($T456=Models!$E$31,IF($U456&lt;1,LOOKUP($A$3,Models!$D$7:$D$9,Models!$F$32:$F$34),IF(AND($U456&gt;=1,$U456&lt;=3),LOOKUP($A$3,Models!$D$7:$D$9,Models!$G$32:$G$34),IF(AND($U456&gt;=4,$U456&lt;=6),LOOKUP($A$3,Models!$D$7:$D$9,Models!$H$32:$H$34), IF(AND($U456&gt;=7,$U456&lt;=10),LOOKUP($A$3,Models!$D$7:$D$9,Models!$I$32:$I$34), IF($U456 &gt; 10,LOOKUP($A$3,Models!$D$7:$D$9,Models!$J$32:$J$34), 0))))), 0)</f>
        <v>0</v>
      </c>
      <c r="AD456" s="14">
        <f>IF($T456=Models!$E$39,IF($U456&lt;1,LOOKUP($A$3,Models!$D$7:$D$9,Models!$F$40:$F$42),IF(AND($U456&gt;=1,$U456&lt;=4),LOOKUP($A$3,Models!$D$7:$D$9,Models!$G$40:$G$42),IF(AND($U456&gt;=5,$U456&lt;=7),LOOKUP($A$3,Models!$D$7:$D$9,Models!$H$40:$H$42), IF($U456 &gt; 7,LOOKUP($A$3,Models!$D$7:$D$9,Models!$I$40:$I$42), 0)))), 0)</f>
        <v>0</v>
      </c>
      <c r="AE456" s="14">
        <f>IF($T456=Models!$E$44,IF($U456&lt;1,LOOKUP($A$3,Models!$D$7:$D$9,Models!$F$45:$F$47),IF(AND($U456&gt;=1,$U456&lt;=4),LOOKUP($A$3,Models!$D$7:$D$9,Models!$G$45:$G$47),IF(AND($U456&gt;=5,$U456&lt;=7),LOOKUP($A$3,Models!$D$7:$D$9,Models!$H$45:$H$47), IF($U456 &gt; 7,LOOKUP($A$3,Models!$D$7:$D$9,Models!$I$45:$I$47), 0)))), 0)</f>
        <v>0</v>
      </c>
      <c r="AF456" s="14">
        <f>IF($T456=Models!$E$49,IF($U456&lt;1,LOOKUP($A$3,Models!$D$7:$D$9,Models!$F$50:$F$52),IF(AND($U456&gt;=1,$U456&lt;=4),LOOKUP($A$3,Models!$D$7:$D$9,Models!$G$50:$G$52),IF(AND($U456&gt;=5,$U456&lt;=7),LOOKUP($A$3,Models!$D$7:$D$9,Models!$H$50:$H$52), IF($U456 &gt; 7,LOOKUP($A$3,Models!$D$7:$D$9,Models!$I$50:$I$52), 0)))), 0)</f>
        <v>0</v>
      </c>
      <c r="AG456" s="14">
        <f>IF($T456=Models!$E$54,IF($U456&lt;1,LOOKUP($A$3,Models!$D$7:$D$9,Models!$F$55:$F$57),IF(AND($U456&gt;=1,$U456&lt;=4),LOOKUP($A$3,Models!$D$7:$D$9,Models!$G$55:$G$57),IF(AND($U456&gt;=5,$U456&lt;=7),LOOKUP($A$3,Models!$D$7:$D$9,Models!$H$55:$H$57), IF($U456 &gt; 7,LOOKUP($A$3,Models!$D$7:$D$9,Models!$I$55:$I$57), 0)))), 0)</f>
        <v>0</v>
      </c>
      <c r="AH456" s="14">
        <f>IF($T456=Models!$E$59,IF($U456&lt;1,LOOKUP($A$3,Models!$D$7:$D$9,Models!$F$60:$F$62),IF(AND($U456&gt;=1,$U456&lt;=4),LOOKUP($A$3,Models!$D$7:$D$9,Models!$G$60:$G$62),IF(AND($U456&gt;=5,$U456&lt;=7),LOOKUP($A$3,Models!$D$7:$D$9,Models!$H$60:$H$62), IF($U456 &gt; 7,LOOKUP($A$3,Models!$D$7:$D$9,Models!$I$60:$I$62), 0)))), 0)</f>
        <v>0</v>
      </c>
    </row>
    <row r="457" spans="16:34">
      <c r="P457" s="6" t="e">
        <f ca="1">IF(LOOKUP(Beds!A490, Models!$A$4:$A$105, Models!$B$4:$B$105) = "QUEBEC 2", " ", IF(LOOKUP(Beds!A490, Models!$A$4:$A$105, Models!$B$4:$B$105) = "QUEBEC", " ", IF(Beds!B490 = 0, 0, YEAR(NOW())-IF(VALUE(LEFT(Beds!B490,2))&gt;80,CONCATENATE(19,LEFT(Beds!B490,2)),CONCATENATE(20,LEFT(Beds!B490,2))))))</f>
        <v>#N/A</v>
      </c>
      <c r="S457" s="7" t="str">
        <f>LEFT(Beds!A488,4)</f>
        <v/>
      </c>
      <c r="T457" t="str">
        <f>IF(S457 = "", " ", LOOKUP(S457,Models!$A$4:$A$99,Models!$B$4:$B$99))</f>
        <v xml:space="preserve"> </v>
      </c>
      <c r="U457" t="str">
        <f>Beds!C488</f>
        <v/>
      </c>
      <c r="W457">
        <f t="shared" si="7"/>
        <v>0</v>
      </c>
      <c r="X457" s="14">
        <f>IF($T457=Models!$E$6,IF($U457&lt;1,LOOKUP($A$3,Models!$D$7:$D$9,Models!$F$7:$F$9),IF(AND($U457&gt;=1,$U457&lt;=3),LOOKUP($A$3,Models!$D$7:$D$9,Models!$G$7:$G$9),IF(AND($U457&gt;=4,$U457&lt;=6),LOOKUP($A$3,Models!$D$7:$D$9,Models!$H$7:$H$9), IF(AND($U457&gt;=7,$U457&lt;=10),LOOKUP($A$3,Models!$D$7:$D$9,Models!$I$7:$I$9), IF($U457 &gt; 10,LOOKUP($A$3,Models!$D$7:$D$9,Models!$J$7:$J$9), 0))))), 0)</f>
        <v>0</v>
      </c>
      <c r="Y457" s="14">
        <f>IF($T457=Models!$E$11,IF($U457&lt;1,LOOKUP($A$3,Models!$D$7:$D$9,Models!$F$12:$F$14),IF(AND($U457&gt;=1,$U457&lt;=3),LOOKUP($A$3,Models!$D$7:$D$9,Models!$G$12:$G$14),IF(AND($U457&gt;=4,$U457&lt;=6),LOOKUP($A$3,Models!$D$7:$D$9,Models!$H$12:$H$14), IF(AND($U457&gt;=7,$U457&lt;=10),LOOKUP($A$3,Models!$D$7:$D$9,Models!$I$12:$I$14), IF($U457 &gt; 10,LOOKUP($A$3,Models!$D$7:$D$9,Models!$J$12:$J$14), 0))))), 0)</f>
        <v>0</v>
      </c>
      <c r="Z457" s="14">
        <f>IF($T457=Models!$E$16,IF($U457&lt;1,LOOKUP($A$3,Models!$D$7:$D$9,Models!$F$17:$F$19),IF(AND($U457&gt;=1,$U457&lt;=3),LOOKUP($A$3,Models!$D$7:$D$9,Models!$G$17:$G$19),IF(AND($U457&gt;=4,$U457&lt;=6),LOOKUP($A$3,Models!$D$7:$D$9,Models!$H$17:$H$19), IF(AND($U457&gt;=7,$U457&lt;=10),LOOKUP($A$3,Models!$D$7:$D$9,Models!$I$17:$I$19), IF($U457 &gt; 10,LOOKUP($A$3,Models!$D$7:$D$9,Models!$J$17:$J$19), 0))))), 0)</f>
        <v>0</v>
      </c>
      <c r="AA457" s="14">
        <f>IF($T457=Models!$E$21,IF($U457&lt;1,LOOKUP($A$3,Models!$D$7:$D$9,Models!$F$22:$F$24),IF(AND($U457&gt;=1,$U457&lt;=3),LOOKUP($A$3,Models!$D$7:$D$9,Models!$G$22:$G$24),IF(AND($U457&gt;=4,$U457&lt;=6),LOOKUP($A$3,Models!$D$7:$D$9,Models!$H$22:$H$24), IF(AND($U457&gt;=7,$U457&lt;=10),LOOKUP($A$3,Models!$D$7:$D$9,Models!$I$22:$I$24), IF($U457 &gt; 10,LOOKUP($A$3,Models!$D$7:$D$9,Models!$J$22:$J$24), 0))))), 0)</f>
        <v>0</v>
      </c>
      <c r="AB457" s="14">
        <f>IF($T457=Models!$E$26,IF($U457&lt;1,LOOKUP($A$3,Models!$D$7:$D$9,Models!$F$27:$F$29),IF(AND($U457&gt;=1,$U457&lt;=3),LOOKUP($A$3,Models!$D$7:$D$9,Models!$G$27:$G$29),IF(AND($U457&gt;=4,$U457&lt;=6),LOOKUP($A$3,Models!$D$7:$D$9,Models!$H$27:$H$29), IF(AND($U457&gt;=7,$U457&lt;=10),LOOKUP($A$3,Models!$D$7:$D$9,Models!$I$27:$I$29), IF($U457 &gt; 10,LOOKUP($A$3,Models!$D$7:$D$9,Models!$J$27:$J$29), 0))))), 0)</f>
        <v>0</v>
      </c>
      <c r="AC457" s="14">
        <f>IF($T457=Models!$E$31,IF($U457&lt;1,LOOKUP($A$3,Models!$D$7:$D$9,Models!$F$32:$F$34),IF(AND($U457&gt;=1,$U457&lt;=3),LOOKUP($A$3,Models!$D$7:$D$9,Models!$G$32:$G$34),IF(AND($U457&gt;=4,$U457&lt;=6),LOOKUP($A$3,Models!$D$7:$D$9,Models!$H$32:$H$34), IF(AND($U457&gt;=7,$U457&lt;=10),LOOKUP($A$3,Models!$D$7:$D$9,Models!$I$32:$I$34), IF($U457 &gt; 10,LOOKUP($A$3,Models!$D$7:$D$9,Models!$J$32:$J$34), 0))))), 0)</f>
        <v>0</v>
      </c>
      <c r="AD457" s="14">
        <f>IF($T457=Models!$E$39,IF($U457&lt;1,LOOKUP($A$3,Models!$D$7:$D$9,Models!$F$40:$F$42),IF(AND($U457&gt;=1,$U457&lt;=4),LOOKUP($A$3,Models!$D$7:$D$9,Models!$G$40:$G$42),IF(AND($U457&gt;=5,$U457&lt;=7),LOOKUP($A$3,Models!$D$7:$D$9,Models!$H$40:$H$42), IF($U457 &gt; 7,LOOKUP($A$3,Models!$D$7:$D$9,Models!$I$40:$I$42), 0)))), 0)</f>
        <v>0</v>
      </c>
      <c r="AE457" s="14">
        <f>IF($T457=Models!$E$44,IF($U457&lt;1,LOOKUP($A$3,Models!$D$7:$D$9,Models!$F$45:$F$47),IF(AND($U457&gt;=1,$U457&lt;=4),LOOKUP($A$3,Models!$D$7:$D$9,Models!$G$45:$G$47),IF(AND($U457&gt;=5,$U457&lt;=7),LOOKUP($A$3,Models!$D$7:$D$9,Models!$H$45:$H$47), IF($U457 &gt; 7,LOOKUP($A$3,Models!$D$7:$D$9,Models!$I$45:$I$47), 0)))), 0)</f>
        <v>0</v>
      </c>
      <c r="AF457" s="14">
        <f>IF($T457=Models!$E$49,IF($U457&lt;1,LOOKUP($A$3,Models!$D$7:$D$9,Models!$F$50:$F$52),IF(AND($U457&gt;=1,$U457&lt;=4),LOOKUP($A$3,Models!$D$7:$D$9,Models!$G$50:$G$52),IF(AND($U457&gt;=5,$U457&lt;=7),LOOKUP($A$3,Models!$D$7:$D$9,Models!$H$50:$H$52), IF($U457 &gt; 7,LOOKUP($A$3,Models!$D$7:$D$9,Models!$I$50:$I$52), 0)))), 0)</f>
        <v>0</v>
      </c>
      <c r="AG457" s="14">
        <f>IF($T457=Models!$E$54,IF($U457&lt;1,LOOKUP($A$3,Models!$D$7:$D$9,Models!$F$55:$F$57),IF(AND($U457&gt;=1,$U457&lt;=4),LOOKUP($A$3,Models!$D$7:$D$9,Models!$G$55:$G$57),IF(AND($U457&gt;=5,$U457&lt;=7),LOOKUP($A$3,Models!$D$7:$D$9,Models!$H$55:$H$57), IF($U457 &gt; 7,LOOKUP($A$3,Models!$D$7:$D$9,Models!$I$55:$I$57), 0)))), 0)</f>
        <v>0</v>
      </c>
      <c r="AH457" s="14">
        <f>IF($T457=Models!$E$59,IF($U457&lt;1,LOOKUP($A$3,Models!$D$7:$D$9,Models!$F$60:$F$62),IF(AND($U457&gt;=1,$U457&lt;=4),LOOKUP($A$3,Models!$D$7:$D$9,Models!$G$60:$G$62),IF(AND($U457&gt;=5,$U457&lt;=7),LOOKUP($A$3,Models!$D$7:$D$9,Models!$H$60:$H$62), IF($U457 &gt; 7,LOOKUP($A$3,Models!$D$7:$D$9,Models!$I$60:$I$62), 0)))), 0)</f>
        <v>0</v>
      </c>
    </row>
    <row r="458" spans="16:34">
      <c r="P458" s="6" t="e">
        <f ca="1">IF(LOOKUP(Beds!A491, Models!$A$4:$A$105, Models!$B$4:$B$105) = "QUEBEC 2", " ", IF(LOOKUP(Beds!A491, Models!$A$4:$A$105, Models!$B$4:$B$105) = "QUEBEC", " ", IF(Beds!B491 = 0, 0, YEAR(NOW())-IF(VALUE(LEFT(Beds!B491,2))&gt;80,CONCATENATE(19,LEFT(Beds!B491,2)),CONCATENATE(20,LEFT(Beds!B491,2))))))</f>
        <v>#N/A</v>
      </c>
      <c r="S458" s="7" t="str">
        <f>LEFT(Beds!A489,4)</f>
        <v/>
      </c>
      <c r="T458" t="str">
        <f>IF(S458 = "", " ", LOOKUP(S458,Models!$A$4:$A$99,Models!$B$4:$B$99))</f>
        <v xml:space="preserve"> </v>
      </c>
      <c r="U458" t="str">
        <f>Beds!C489</f>
        <v/>
      </c>
      <c r="W458">
        <f t="shared" si="7"/>
        <v>0</v>
      </c>
      <c r="X458" s="14">
        <f>IF($T458=Models!$E$6,IF($U458&lt;1,LOOKUP($A$3,Models!$D$7:$D$9,Models!$F$7:$F$9),IF(AND($U458&gt;=1,$U458&lt;=3),LOOKUP($A$3,Models!$D$7:$D$9,Models!$G$7:$G$9),IF(AND($U458&gt;=4,$U458&lt;=6),LOOKUP($A$3,Models!$D$7:$D$9,Models!$H$7:$H$9), IF(AND($U458&gt;=7,$U458&lt;=10),LOOKUP($A$3,Models!$D$7:$D$9,Models!$I$7:$I$9), IF($U458 &gt; 10,LOOKUP($A$3,Models!$D$7:$D$9,Models!$J$7:$J$9), 0))))), 0)</f>
        <v>0</v>
      </c>
      <c r="Y458" s="14">
        <f>IF($T458=Models!$E$11,IF($U458&lt;1,LOOKUP($A$3,Models!$D$7:$D$9,Models!$F$12:$F$14),IF(AND($U458&gt;=1,$U458&lt;=3),LOOKUP($A$3,Models!$D$7:$D$9,Models!$G$12:$G$14),IF(AND($U458&gt;=4,$U458&lt;=6),LOOKUP($A$3,Models!$D$7:$D$9,Models!$H$12:$H$14), IF(AND($U458&gt;=7,$U458&lt;=10),LOOKUP($A$3,Models!$D$7:$D$9,Models!$I$12:$I$14), IF($U458 &gt; 10,LOOKUP($A$3,Models!$D$7:$D$9,Models!$J$12:$J$14), 0))))), 0)</f>
        <v>0</v>
      </c>
      <c r="Z458" s="14">
        <f>IF($T458=Models!$E$16,IF($U458&lt;1,LOOKUP($A$3,Models!$D$7:$D$9,Models!$F$17:$F$19),IF(AND($U458&gt;=1,$U458&lt;=3),LOOKUP($A$3,Models!$D$7:$D$9,Models!$G$17:$G$19),IF(AND($U458&gt;=4,$U458&lt;=6),LOOKUP($A$3,Models!$D$7:$D$9,Models!$H$17:$H$19), IF(AND($U458&gt;=7,$U458&lt;=10),LOOKUP($A$3,Models!$D$7:$D$9,Models!$I$17:$I$19), IF($U458 &gt; 10,LOOKUP($A$3,Models!$D$7:$D$9,Models!$J$17:$J$19), 0))))), 0)</f>
        <v>0</v>
      </c>
      <c r="AA458" s="14">
        <f>IF($T458=Models!$E$21,IF($U458&lt;1,LOOKUP($A$3,Models!$D$7:$D$9,Models!$F$22:$F$24),IF(AND($U458&gt;=1,$U458&lt;=3),LOOKUP($A$3,Models!$D$7:$D$9,Models!$G$22:$G$24),IF(AND($U458&gt;=4,$U458&lt;=6),LOOKUP($A$3,Models!$D$7:$D$9,Models!$H$22:$H$24), IF(AND($U458&gt;=7,$U458&lt;=10),LOOKUP($A$3,Models!$D$7:$D$9,Models!$I$22:$I$24), IF($U458 &gt; 10,LOOKUP($A$3,Models!$D$7:$D$9,Models!$J$22:$J$24), 0))))), 0)</f>
        <v>0</v>
      </c>
      <c r="AB458" s="14">
        <f>IF($T458=Models!$E$26,IF($U458&lt;1,LOOKUP($A$3,Models!$D$7:$D$9,Models!$F$27:$F$29),IF(AND($U458&gt;=1,$U458&lt;=3),LOOKUP($A$3,Models!$D$7:$D$9,Models!$G$27:$G$29),IF(AND($U458&gt;=4,$U458&lt;=6),LOOKUP($A$3,Models!$D$7:$D$9,Models!$H$27:$H$29), IF(AND($U458&gt;=7,$U458&lt;=10),LOOKUP($A$3,Models!$D$7:$D$9,Models!$I$27:$I$29), IF($U458 &gt; 10,LOOKUP($A$3,Models!$D$7:$D$9,Models!$J$27:$J$29), 0))))), 0)</f>
        <v>0</v>
      </c>
      <c r="AC458" s="14">
        <f>IF($T458=Models!$E$31,IF($U458&lt;1,LOOKUP($A$3,Models!$D$7:$D$9,Models!$F$32:$F$34),IF(AND($U458&gt;=1,$U458&lt;=3),LOOKUP($A$3,Models!$D$7:$D$9,Models!$G$32:$G$34),IF(AND($U458&gt;=4,$U458&lt;=6),LOOKUP($A$3,Models!$D$7:$D$9,Models!$H$32:$H$34), IF(AND($U458&gt;=7,$U458&lt;=10),LOOKUP($A$3,Models!$D$7:$D$9,Models!$I$32:$I$34), IF($U458 &gt; 10,LOOKUP($A$3,Models!$D$7:$D$9,Models!$J$32:$J$34), 0))))), 0)</f>
        <v>0</v>
      </c>
      <c r="AD458" s="14">
        <f>IF($T458=Models!$E$39,IF($U458&lt;1,LOOKUP($A$3,Models!$D$7:$D$9,Models!$F$40:$F$42),IF(AND($U458&gt;=1,$U458&lt;=4),LOOKUP($A$3,Models!$D$7:$D$9,Models!$G$40:$G$42),IF(AND($U458&gt;=5,$U458&lt;=7),LOOKUP($A$3,Models!$D$7:$D$9,Models!$H$40:$H$42), IF($U458 &gt; 7,LOOKUP($A$3,Models!$D$7:$D$9,Models!$I$40:$I$42), 0)))), 0)</f>
        <v>0</v>
      </c>
      <c r="AE458" s="14">
        <f>IF($T458=Models!$E$44,IF($U458&lt;1,LOOKUP($A$3,Models!$D$7:$D$9,Models!$F$45:$F$47),IF(AND($U458&gt;=1,$U458&lt;=4),LOOKUP($A$3,Models!$D$7:$D$9,Models!$G$45:$G$47),IF(AND($U458&gt;=5,$U458&lt;=7),LOOKUP($A$3,Models!$D$7:$D$9,Models!$H$45:$H$47), IF($U458 &gt; 7,LOOKUP($A$3,Models!$D$7:$D$9,Models!$I$45:$I$47), 0)))), 0)</f>
        <v>0</v>
      </c>
      <c r="AF458" s="14">
        <f>IF($T458=Models!$E$49,IF($U458&lt;1,LOOKUP($A$3,Models!$D$7:$D$9,Models!$F$50:$F$52),IF(AND($U458&gt;=1,$U458&lt;=4),LOOKUP($A$3,Models!$D$7:$D$9,Models!$G$50:$G$52),IF(AND($U458&gt;=5,$U458&lt;=7),LOOKUP($A$3,Models!$D$7:$D$9,Models!$H$50:$H$52), IF($U458 &gt; 7,LOOKUP($A$3,Models!$D$7:$D$9,Models!$I$50:$I$52), 0)))), 0)</f>
        <v>0</v>
      </c>
      <c r="AG458" s="14">
        <f>IF($T458=Models!$E$54,IF($U458&lt;1,LOOKUP($A$3,Models!$D$7:$D$9,Models!$F$55:$F$57),IF(AND($U458&gt;=1,$U458&lt;=4),LOOKUP($A$3,Models!$D$7:$D$9,Models!$G$55:$G$57),IF(AND($U458&gt;=5,$U458&lt;=7),LOOKUP($A$3,Models!$D$7:$D$9,Models!$H$55:$H$57), IF($U458 &gt; 7,LOOKUP($A$3,Models!$D$7:$D$9,Models!$I$55:$I$57), 0)))), 0)</f>
        <v>0</v>
      </c>
      <c r="AH458" s="14">
        <f>IF($T458=Models!$E$59,IF($U458&lt;1,LOOKUP($A$3,Models!$D$7:$D$9,Models!$F$60:$F$62),IF(AND($U458&gt;=1,$U458&lt;=4),LOOKUP($A$3,Models!$D$7:$D$9,Models!$G$60:$G$62),IF(AND($U458&gt;=5,$U458&lt;=7),LOOKUP($A$3,Models!$D$7:$D$9,Models!$H$60:$H$62), IF($U458 &gt; 7,LOOKUP($A$3,Models!$D$7:$D$9,Models!$I$60:$I$62), 0)))), 0)</f>
        <v>0</v>
      </c>
    </row>
    <row r="459" spans="16:34">
      <c r="P459" s="6" t="e">
        <f ca="1">IF(LOOKUP(Beds!A492, Models!$A$4:$A$105, Models!$B$4:$B$105) = "QUEBEC 2", " ", IF(LOOKUP(Beds!A492, Models!$A$4:$A$105, Models!$B$4:$B$105) = "QUEBEC", " ", IF(Beds!B492 = 0, 0, YEAR(NOW())-IF(VALUE(LEFT(Beds!B492,2))&gt;80,CONCATENATE(19,LEFT(Beds!B492,2)),CONCATENATE(20,LEFT(Beds!B492,2))))))</f>
        <v>#N/A</v>
      </c>
      <c r="S459" s="7" t="str">
        <f>LEFT(Beds!A490,4)</f>
        <v/>
      </c>
      <c r="T459" t="str">
        <f>IF(S459 = "", " ", LOOKUP(S459,Models!$A$4:$A$99,Models!$B$4:$B$99))</f>
        <v xml:space="preserve"> </v>
      </c>
      <c r="U459" t="str">
        <f>Beds!C490</f>
        <v/>
      </c>
      <c r="W459">
        <f t="shared" si="7"/>
        <v>0</v>
      </c>
      <c r="X459" s="14">
        <f>IF($T459=Models!$E$6,IF($U459&lt;1,LOOKUP($A$3,Models!$D$7:$D$9,Models!$F$7:$F$9),IF(AND($U459&gt;=1,$U459&lt;=3),LOOKUP($A$3,Models!$D$7:$D$9,Models!$G$7:$G$9),IF(AND($U459&gt;=4,$U459&lt;=6),LOOKUP($A$3,Models!$D$7:$D$9,Models!$H$7:$H$9), IF(AND($U459&gt;=7,$U459&lt;=10),LOOKUP($A$3,Models!$D$7:$D$9,Models!$I$7:$I$9), IF($U459 &gt; 10,LOOKUP($A$3,Models!$D$7:$D$9,Models!$J$7:$J$9), 0))))), 0)</f>
        <v>0</v>
      </c>
      <c r="Y459" s="14">
        <f>IF($T459=Models!$E$11,IF($U459&lt;1,LOOKUP($A$3,Models!$D$7:$D$9,Models!$F$12:$F$14),IF(AND($U459&gt;=1,$U459&lt;=3),LOOKUP($A$3,Models!$D$7:$D$9,Models!$G$12:$G$14),IF(AND($U459&gt;=4,$U459&lt;=6),LOOKUP($A$3,Models!$D$7:$D$9,Models!$H$12:$H$14), IF(AND($U459&gt;=7,$U459&lt;=10),LOOKUP($A$3,Models!$D$7:$D$9,Models!$I$12:$I$14), IF($U459 &gt; 10,LOOKUP($A$3,Models!$D$7:$D$9,Models!$J$12:$J$14), 0))))), 0)</f>
        <v>0</v>
      </c>
      <c r="Z459" s="14">
        <f>IF($T459=Models!$E$16,IF($U459&lt;1,LOOKUP($A$3,Models!$D$7:$D$9,Models!$F$17:$F$19),IF(AND($U459&gt;=1,$U459&lt;=3),LOOKUP($A$3,Models!$D$7:$D$9,Models!$G$17:$G$19),IF(AND($U459&gt;=4,$U459&lt;=6),LOOKUP($A$3,Models!$D$7:$D$9,Models!$H$17:$H$19), IF(AND($U459&gt;=7,$U459&lt;=10),LOOKUP($A$3,Models!$D$7:$D$9,Models!$I$17:$I$19), IF($U459 &gt; 10,LOOKUP($A$3,Models!$D$7:$D$9,Models!$J$17:$J$19), 0))))), 0)</f>
        <v>0</v>
      </c>
      <c r="AA459" s="14">
        <f>IF($T459=Models!$E$21,IF($U459&lt;1,LOOKUP($A$3,Models!$D$7:$D$9,Models!$F$22:$F$24),IF(AND($U459&gt;=1,$U459&lt;=3),LOOKUP($A$3,Models!$D$7:$D$9,Models!$G$22:$G$24),IF(AND($U459&gt;=4,$U459&lt;=6),LOOKUP($A$3,Models!$D$7:$D$9,Models!$H$22:$H$24), IF(AND($U459&gt;=7,$U459&lt;=10),LOOKUP($A$3,Models!$D$7:$D$9,Models!$I$22:$I$24), IF($U459 &gt; 10,LOOKUP($A$3,Models!$D$7:$D$9,Models!$J$22:$J$24), 0))))), 0)</f>
        <v>0</v>
      </c>
      <c r="AB459" s="14">
        <f>IF($T459=Models!$E$26,IF($U459&lt;1,LOOKUP($A$3,Models!$D$7:$D$9,Models!$F$27:$F$29),IF(AND($U459&gt;=1,$U459&lt;=3),LOOKUP($A$3,Models!$D$7:$D$9,Models!$G$27:$G$29),IF(AND($U459&gt;=4,$U459&lt;=6),LOOKUP($A$3,Models!$D$7:$D$9,Models!$H$27:$H$29), IF(AND($U459&gt;=7,$U459&lt;=10),LOOKUP($A$3,Models!$D$7:$D$9,Models!$I$27:$I$29), IF($U459 &gt; 10,LOOKUP($A$3,Models!$D$7:$D$9,Models!$J$27:$J$29), 0))))), 0)</f>
        <v>0</v>
      </c>
      <c r="AC459" s="14">
        <f>IF($T459=Models!$E$31,IF($U459&lt;1,LOOKUP($A$3,Models!$D$7:$D$9,Models!$F$32:$F$34),IF(AND($U459&gt;=1,$U459&lt;=3),LOOKUP($A$3,Models!$D$7:$D$9,Models!$G$32:$G$34),IF(AND($U459&gt;=4,$U459&lt;=6),LOOKUP($A$3,Models!$D$7:$D$9,Models!$H$32:$H$34), IF(AND($U459&gt;=7,$U459&lt;=10),LOOKUP($A$3,Models!$D$7:$D$9,Models!$I$32:$I$34), IF($U459 &gt; 10,LOOKUP($A$3,Models!$D$7:$D$9,Models!$J$32:$J$34), 0))))), 0)</f>
        <v>0</v>
      </c>
      <c r="AD459" s="14">
        <f>IF($T459=Models!$E$39,IF($U459&lt;1,LOOKUP($A$3,Models!$D$7:$D$9,Models!$F$40:$F$42),IF(AND($U459&gt;=1,$U459&lt;=4),LOOKUP($A$3,Models!$D$7:$D$9,Models!$G$40:$G$42),IF(AND($U459&gt;=5,$U459&lt;=7),LOOKUP($A$3,Models!$D$7:$D$9,Models!$H$40:$H$42), IF($U459 &gt; 7,LOOKUP($A$3,Models!$D$7:$D$9,Models!$I$40:$I$42), 0)))), 0)</f>
        <v>0</v>
      </c>
      <c r="AE459" s="14">
        <f>IF($T459=Models!$E$44,IF($U459&lt;1,LOOKUP($A$3,Models!$D$7:$D$9,Models!$F$45:$F$47),IF(AND($U459&gt;=1,$U459&lt;=4),LOOKUP($A$3,Models!$D$7:$D$9,Models!$G$45:$G$47),IF(AND($U459&gt;=5,$U459&lt;=7),LOOKUP($A$3,Models!$D$7:$D$9,Models!$H$45:$H$47), IF($U459 &gt; 7,LOOKUP($A$3,Models!$D$7:$D$9,Models!$I$45:$I$47), 0)))), 0)</f>
        <v>0</v>
      </c>
      <c r="AF459" s="14">
        <f>IF($T459=Models!$E$49,IF($U459&lt;1,LOOKUP($A$3,Models!$D$7:$D$9,Models!$F$50:$F$52),IF(AND($U459&gt;=1,$U459&lt;=4),LOOKUP($A$3,Models!$D$7:$D$9,Models!$G$50:$G$52),IF(AND($U459&gt;=5,$U459&lt;=7),LOOKUP($A$3,Models!$D$7:$D$9,Models!$H$50:$H$52), IF($U459 &gt; 7,LOOKUP($A$3,Models!$D$7:$D$9,Models!$I$50:$I$52), 0)))), 0)</f>
        <v>0</v>
      </c>
      <c r="AG459" s="14">
        <f>IF($T459=Models!$E$54,IF($U459&lt;1,LOOKUP($A$3,Models!$D$7:$D$9,Models!$F$55:$F$57),IF(AND($U459&gt;=1,$U459&lt;=4),LOOKUP($A$3,Models!$D$7:$D$9,Models!$G$55:$G$57),IF(AND($U459&gt;=5,$U459&lt;=7),LOOKUP($A$3,Models!$D$7:$D$9,Models!$H$55:$H$57), IF($U459 &gt; 7,LOOKUP($A$3,Models!$D$7:$D$9,Models!$I$55:$I$57), 0)))), 0)</f>
        <v>0</v>
      </c>
      <c r="AH459" s="14">
        <f>IF($T459=Models!$E$59,IF($U459&lt;1,LOOKUP($A$3,Models!$D$7:$D$9,Models!$F$60:$F$62),IF(AND($U459&gt;=1,$U459&lt;=4),LOOKUP($A$3,Models!$D$7:$D$9,Models!$G$60:$G$62),IF(AND($U459&gt;=5,$U459&lt;=7),LOOKUP($A$3,Models!$D$7:$D$9,Models!$H$60:$H$62), IF($U459 &gt; 7,LOOKUP($A$3,Models!$D$7:$D$9,Models!$I$60:$I$62), 0)))), 0)</f>
        <v>0</v>
      </c>
    </row>
    <row r="460" spans="16:34">
      <c r="P460" s="6" t="e">
        <f ca="1">IF(LOOKUP(Beds!A493, Models!$A$4:$A$105, Models!$B$4:$B$105) = "QUEBEC 2", " ", IF(LOOKUP(Beds!A493, Models!$A$4:$A$105, Models!$B$4:$B$105) = "QUEBEC", " ", IF(Beds!B493 = 0, 0, YEAR(NOW())-IF(VALUE(LEFT(Beds!B493,2))&gt;80,CONCATENATE(19,LEFT(Beds!B493,2)),CONCATENATE(20,LEFT(Beds!B493,2))))))</f>
        <v>#N/A</v>
      </c>
      <c r="S460" s="7" t="str">
        <f>LEFT(Beds!A491,4)</f>
        <v/>
      </c>
      <c r="T460" t="str">
        <f>IF(S460 = "", " ", LOOKUP(S460,Models!$A$4:$A$99,Models!$B$4:$B$99))</f>
        <v xml:space="preserve"> </v>
      </c>
      <c r="U460" t="str">
        <f>Beds!C491</f>
        <v/>
      </c>
      <c r="W460">
        <f t="shared" si="7"/>
        <v>0</v>
      </c>
      <c r="X460" s="14">
        <f>IF($T460=Models!$E$6,IF($U460&lt;1,LOOKUP($A$3,Models!$D$7:$D$9,Models!$F$7:$F$9),IF(AND($U460&gt;=1,$U460&lt;=3),LOOKUP($A$3,Models!$D$7:$D$9,Models!$G$7:$G$9),IF(AND($U460&gt;=4,$U460&lt;=6),LOOKUP($A$3,Models!$D$7:$D$9,Models!$H$7:$H$9), IF(AND($U460&gt;=7,$U460&lt;=10),LOOKUP($A$3,Models!$D$7:$D$9,Models!$I$7:$I$9), IF($U460 &gt; 10,LOOKUP($A$3,Models!$D$7:$D$9,Models!$J$7:$J$9), 0))))), 0)</f>
        <v>0</v>
      </c>
      <c r="Y460" s="14">
        <f>IF($T460=Models!$E$11,IF($U460&lt;1,LOOKUP($A$3,Models!$D$7:$D$9,Models!$F$12:$F$14),IF(AND($U460&gt;=1,$U460&lt;=3),LOOKUP($A$3,Models!$D$7:$D$9,Models!$G$12:$G$14),IF(AND($U460&gt;=4,$U460&lt;=6),LOOKUP($A$3,Models!$D$7:$D$9,Models!$H$12:$H$14), IF(AND($U460&gt;=7,$U460&lt;=10),LOOKUP($A$3,Models!$D$7:$D$9,Models!$I$12:$I$14), IF($U460 &gt; 10,LOOKUP($A$3,Models!$D$7:$D$9,Models!$J$12:$J$14), 0))))), 0)</f>
        <v>0</v>
      </c>
      <c r="Z460" s="14">
        <f>IF($T460=Models!$E$16,IF($U460&lt;1,LOOKUP($A$3,Models!$D$7:$D$9,Models!$F$17:$F$19),IF(AND($U460&gt;=1,$U460&lt;=3),LOOKUP($A$3,Models!$D$7:$D$9,Models!$G$17:$G$19),IF(AND($U460&gt;=4,$U460&lt;=6),LOOKUP($A$3,Models!$D$7:$D$9,Models!$H$17:$H$19), IF(AND($U460&gt;=7,$U460&lt;=10),LOOKUP($A$3,Models!$D$7:$D$9,Models!$I$17:$I$19), IF($U460 &gt; 10,LOOKUP($A$3,Models!$D$7:$D$9,Models!$J$17:$J$19), 0))))), 0)</f>
        <v>0</v>
      </c>
      <c r="AA460" s="14">
        <f>IF($T460=Models!$E$21,IF($U460&lt;1,LOOKUP($A$3,Models!$D$7:$D$9,Models!$F$22:$F$24),IF(AND($U460&gt;=1,$U460&lt;=3),LOOKUP($A$3,Models!$D$7:$D$9,Models!$G$22:$G$24),IF(AND($U460&gt;=4,$U460&lt;=6),LOOKUP($A$3,Models!$D$7:$D$9,Models!$H$22:$H$24), IF(AND($U460&gt;=7,$U460&lt;=10),LOOKUP($A$3,Models!$D$7:$D$9,Models!$I$22:$I$24), IF($U460 &gt; 10,LOOKUP($A$3,Models!$D$7:$D$9,Models!$J$22:$J$24), 0))))), 0)</f>
        <v>0</v>
      </c>
      <c r="AB460" s="14">
        <f>IF($T460=Models!$E$26,IF($U460&lt;1,LOOKUP($A$3,Models!$D$7:$D$9,Models!$F$27:$F$29),IF(AND($U460&gt;=1,$U460&lt;=3),LOOKUP($A$3,Models!$D$7:$D$9,Models!$G$27:$G$29),IF(AND($U460&gt;=4,$U460&lt;=6),LOOKUP($A$3,Models!$D$7:$D$9,Models!$H$27:$H$29), IF(AND($U460&gt;=7,$U460&lt;=10),LOOKUP($A$3,Models!$D$7:$D$9,Models!$I$27:$I$29), IF($U460 &gt; 10,LOOKUP($A$3,Models!$D$7:$D$9,Models!$J$27:$J$29), 0))))), 0)</f>
        <v>0</v>
      </c>
      <c r="AC460" s="14">
        <f>IF($T460=Models!$E$31,IF($U460&lt;1,LOOKUP($A$3,Models!$D$7:$D$9,Models!$F$32:$F$34),IF(AND($U460&gt;=1,$U460&lt;=3),LOOKUP($A$3,Models!$D$7:$D$9,Models!$G$32:$G$34),IF(AND($U460&gt;=4,$U460&lt;=6),LOOKUP($A$3,Models!$D$7:$D$9,Models!$H$32:$H$34), IF(AND($U460&gt;=7,$U460&lt;=10),LOOKUP($A$3,Models!$D$7:$D$9,Models!$I$32:$I$34), IF($U460 &gt; 10,LOOKUP($A$3,Models!$D$7:$D$9,Models!$J$32:$J$34), 0))))), 0)</f>
        <v>0</v>
      </c>
      <c r="AD460" s="14">
        <f>IF($T460=Models!$E$39,IF($U460&lt;1,LOOKUP($A$3,Models!$D$7:$D$9,Models!$F$40:$F$42),IF(AND($U460&gt;=1,$U460&lt;=4),LOOKUP($A$3,Models!$D$7:$D$9,Models!$G$40:$G$42),IF(AND($U460&gt;=5,$U460&lt;=7),LOOKUP($A$3,Models!$D$7:$D$9,Models!$H$40:$H$42), IF($U460 &gt; 7,LOOKUP($A$3,Models!$D$7:$D$9,Models!$I$40:$I$42), 0)))), 0)</f>
        <v>0</v>
      </c>
      <c r="AE460" s="14">
        <f>IF($T460=Models!$E$44,IF($U460&lt;1,LOOKUP($A$3,Models!$D$7:$D$9,Models!$F$45:$F$47),IF(AND($U460&gt;=1,$U460&lt;=4),LOOKUP($A$3,Models!$D$7:$D$9,Models!$G$45:$G$47),IF(AND($U460&gt;=5,$U460&lt;=7),LOOKUP($A$3,Models!$D$7:$D$9,Models!$H$45:$H$47), IF($U460 &gt; 7,LOOKUP($A$3,Models!$D$7:$D$9,Models!$I$45:$I$47), 0)))), 0)</f>
        <v>0</v>
      </c>
      <c r="AF460" s="14">
        <f>IF($T460=Models!$E$49,IF($U460&lt;1,LOOKUP($A$3,Models!$D$7:$D$9,Models!$F$50:$F$52),IF(AND($U460&gt;=1,$U460&lt;=4),LOOKUP($A$3,Models!$D$7:$D$9,Models!$G$50:$G$52),IF(AND($U460&gt;=5,$U460&lt;=7),LOOKUP($A$3,Models!$D$7:$D$9,Models!$H$50:$H$52), IF($U460 &gt; 7,LOOKUP($A$3,Models!$D$7:$D$9,Models!$I$50:$I$52), 0)))), 0)</f>
        <v>0</v>
      </c>
      <c r="AG460" s="14">
        <f>IF($T460=Models!$E$54,IF($U460&lt;1,LOOKUP($A$3,Models!$D$7:$D$9,Models!$F$55:$F$57),IF(AND($U460&gt;=1,$U460&lt;=4),LOOKUP($A$3,Models!$D$7:$D$9,Models!$G$55:$G$57),IF(AND($U460&gt;=5,$U460&lt;=7),LOOKUP($A$3,Models!$D$7:$D$9,Models!$H$55:$H$57), IF($U460 &gt; 7,LOOKUP($A$3,Models!$D$7:$D$9,Models!$I$55:$I$57), 0)))), 0)</f>
        <v>0</v>
      </c>
      <c r="AH460" s="14">
        <f>IF($T460=Models!$E$59,IF($U460&lt;1,LOOKUP($A$3,Models!$D$7:$D$9,Models!$F$60:$F$62),IF(AND($U460&gt;=1,$U460&lt;=4),LOOKUP($A$3,Models!$D$7:$D$9,Models!$G$60:$G$62),IF(AND($U460&gt;=5,$U460&lt;=7),LOOKUP($A$3,Models!$D$7:$D$9,Models!$H$60:$H$62), IF($U460 &gt; 7,LOOKUP($A$3,Models!$D$7:$D$9,Models!$I$60:$I$62), 0)))), 0)</f>
        <v>0</v>
      </c>
    </row>
    <row r="461" spans="16:34">
      <c r="P461" s="6" t="e">
        <f ca="1">IF(LOOKUP(Beds!A494, Models!$A$4:$A$105, Models!$B$4:$B$105) = "QUEBEC 2", " ", IF(LOOKUP(Beds!A494, Models!$A$4:$A$105, Models!$B$4:$B$105) = "QUEBEC", " ", IF(Beds!B494 = 0, 0, YEAR(NOW())-IF(VALUE(LEFT(Beds!B494,2))&gt;80,CONCATENATE(19,LEFT(Beds!B494,2)),CONCATENATE(20,LEFT(Beds!B494,2))))))</f>
        <v>#N/A</v>
      </c>
      <c r="S461" s="7" t="str">
        <f>LEFT(Beds!A492,4)</f>
        <v/>
      </c>
      <c r="T461" t="str">
        <f>IF(S461 = "", " ", LOOKUP(S461,Models!$A$4:$A$99,Models!$B$4:$B$99))</f>
        <v xml:space="preserve"> </v>
      </c>
      <c r="U461" t="str">
        <f>Beds!C492</f>
        <v/>
      </c>
      <c r="W461">
        <f t="shared" si="7"/>
        <v>0</v>
      </c>
      <c r="X461" s="14">
        <f>IF($T461=Models!$E$6,IF($U461&lt;1,LOOKUP($A$3,Models!$D$7:$D$9,Models!$F$7:$F$9),IF(AND($U461&gt;=1,$U461&lt;=3),LOOKUP($A$3,Models!$D$7:$D$9,Models!$G$7:$G$9),IF(AND($U461&gt;=4,$U461&lt;=6),LOOKUP($A$3,Models!$D$7:$D$9,Models!$H$7:$H$9), IF(AND($U461&gt;=7,$U461&lt;=10),LOOKUP($A$3,Models!$D$7:$D$9,Models!$I$7:$I$9), IF($U461 &gt; 10,LOOKUP($A$3,Models!$D$7:$D$9,Models!$J$7:$J$9), 0))))), 0)</f>
        <v>0</v>
      </c>
      <c r="Y461" s="14">
        <f>IF($T461=Models!$E$11,IF($U461&lt;1,LOOKUP($A$3,Models!$D$7:$D$9,Models!$F$12:$F$14),IF(AND($U461&gt;=1,$U461&lt;=3),LOOKUP($A$3,Models!$D$7:$D$9,Models!$G$12:$G$14),IF(AND($U461&gt;=4,$U461&lt;=6),LOOKUP($A$3,Models!$D$7:$D$9,Models!$H$12:$H$14), IF(AND($U461&gt;=7,$U461&lt;=10),LOOKUP($A$3,Models!$D$7:$D$9,Models!$I$12:$I$14), IF($U461 &gt; 10,LOOKUP($A$3,Models!$D$7:$D$9,Models!$J$12:$J$14), 0))))), 0)</f>
        <v>0</v>
      </c>
      <c r="Z461" s="14">
        <f>IF($T461=Models!$E$16,IF($U461&lt;1,LOOKUP($A$3,Models!$D$7:$D$9,Models!$F$17:$F$19),IF(AND($U461&gt;=1,$U461&lt;=3),LOOKUP($A$3,Models!$D$7:$D$9,Models!$G$17:$G$19),IF(AND($U461&gt;=4,$U461&lt;=6),LOOKUP($A$3,Models!$D$7:$D$9,Models!$H$17:$H$19), IF(AND($U461&gt;=7,$U461&lt;=10),LOOKUP($A$3,Models!$D$7:$D$9,Models!$I$17:$I$19), IF($U461 &gt; 10,LOOKUP($A$3,Models!$D$7:$D$9,Models!$J$17:$J$19), 0))))), 0)</f>
        <v>0</v>
      </c>
      <c r="AA461" s="14">
        <f>IF($T461=Models!$E$21,IF($U461&lt;1,LOOKUP($A$3,Models!$D$7:$D$9,Models!$F$22:$F$24),IF(AND($U461&gt;=1,$U461&lt;=3),LOOKUP($A$3,Models!$D$7:$D$9,Models!$G$22:$G$24),IF(AND($U461&gt;=4,$U461&lt;=6),LOOKUP($A$3,Models!$D$7:$D$9,Models!$H$22:$H$24), IF(AND($U461&gt;=7,$U461&lt;=10),LOOKUP($A$3,Models!$D$7:$D$9,Models!$I$22:$I$24), IF($U461 &gt; 10,LOOKUP($A$3,Models!$D$7:$D$9,Models!$J$22:$J$24), 0))))), 0)</f>
        <v>0</v>
      </c>
      <c r="AB461" s="14">
        <f>IF($T461=Models!$E$26,IF($U461&lt;1,LOOKUP($A$3,Models!$D$7:$D$9,Models!$F$27:$F$29),IF(AND($U461&gt;=1,$U461&lt;=3),LOOKUP($A$3,Models!$D$7:$D$9,Models!$G$27:$G$29),IF(AND($U461&gt;=4,$U461&lt;=6),LOOKUP($A$3,Models!$D$7:$D$9,Models!$H$27:$H$29), IF(AND($U461&gt;=7,$U461&lt;=10),LOOKUP($A$3,Models!$D$7:$D$9,Models!$I$27:$I$29), IF($U461 &gt; 10,LOOKUP($A$3,Models!$D$7:$D$9,Models!$J$27:$J$29), 0))))), 0)</f>
        <v>0</v>
      </c>
      <c r="AC461" s="14">
        <f>IF($T461=Models!$E$31,IF($U461&lt;1,LOOKUP($A$3,Models!$D$7:$D$9,Models!$F$32:$F$34),IF(AND($U461&gt;=1,$U461&lt;=3),LOOKUP($A$3,Models!$D$7:$D$9,Models!$G$32:$G$34),IF(AND($U461&gt;=4,$U461&lt;=6),LOOKUP($A$3,Models!$D$7:$D$9,Models!$H$32:$H$34), IF(AND($U461&gt;=7,$U461&lt;=10),LOOKUP($A$3,Models!$D$7:$D$9,Models!$I$32:$I$34), IF($U461 &gt; 10,LOOKUP($A$3,Models!$D$7:$D$9,Models!$J$32:$J$34), 0))))), 0)</f>
        <v>0</v>
      </c>
      <c r="AD461" s="14">
        <f>IF($T461=Models!$E$39,IF($U461&lt;1,LOOKUP($A$3,Models!$D$7:$D$9,Models!$F$40:$F$42),IF(AND($U461&gt;=1,$U461&lt;=4),LOOKUP($A$3,Models!$D$7:$D$9,Models!$G$40:$G$42),IF(AND($U461&gt;=5,$U461&lt;=7),LOOKUP($A$3,Models!$D$7:$D$9,Models!$H$40:$H$42), IF($U461 &gt; 7,LOOKUP($A$3,Models!$D$7:$D$9,Models!$I$40:$I$42), 0)))), 0)</f>
        <v>0</v>
      </c>
      <c r="AE461" s="14">
        <f>IF($T461=Models!$E$44,IF($U461&lt;1,LOOKUP($A$3,Models!$D$7:$D$9,Models!$F$45:$F$47),IF(AND($U461&gt;=1,$U461&lt;=4),LOOKUP($A$3,Models!$D$7:$D$9,Models!$G$45:$G$47),IF(AND($U461&gt;=5,$U461&lt;=7),LOOKUP($A$3,Models!$D$7:$D$9,Models!$H$45:$H$47), IF($U461 &gt; 7,LOOKUP($A$3,Models!$D$7:$D$9,Models!$I$45:$I$47), 0)))), 0)</f>
        <v>0</v>
      </c>
      <c r="AF461" s="14">
        <f>IF($T461=Models!$E$49,IF($U461&lt;1,LOOKUP($A$3,Models!$D$7:$D$9,Models!$F$50:$F$52),IF(AND($U461&gt;=1,$U461&lt;=4),LOOKUP($A$3,Models!$D$7:$D$9,Models!$G$50:$G$52),IF(AND($U461&gt;=5,$U461&lt;=7),LOOKUP($A$3,Models!$D$7:$D$9,Models!$H$50:$H$52), IF($U461 &gt; 7,LOOKUP($A$3,Models!$D$7:$D$9,Models!$I$50:$I$52), 0)))), 0)</f>
        <v>0</v>
      </c>
      <c r="AG461" s="14">
        <f>IF($T461=Models!$E$54,IF($U461&lt;1,LOOKUP($A$3,Models!$D$7:$D$9,Models!$F$55:$F$57),IF(AND($U461&gt;=1,$U461&lt;=4),LOOKUP($A$3,Models!$D$7:$D$9,Models!$G$55:$G$57),IF(AND($U461&gt;=5,$U461&lt;=7),LOOKUP($A$3,Models!$D$7:$D$9,Models!$H$55:$H$57), IF($U461 &gt; 7,LOOKUP($A$3,Models!$D$7:$D$9,Models!$I$55:$I$57), 0)))), 0)</f>
        <v>0</v>
      </c>
      <c r="AH461" s="14">
        <f>IF($T461=Models!$E$59,IF($U461&lt;1,LOOKUP($A$3,Models!$D$7:$D$9,Models!$F$60:$F$62),IF(AND($U461&gt;=1,$U461&lt;=4),LOOKUP($A$3,Models!$D$7:$D$9,Models!$G$60:$G$62),IF(AND($U461&gt;=5,$U461&lt;=7),LOOKUP($A$3,Models!$D$7:$D$9,Models!$H$60:$H$62), IF($U461 &gt; 7,LOOKUP($A$3,Models!$D$7:$D$9,Models!$I$60:$I$62), 0)))), 0)</f>
        <v>0</v>
      </c>
    </row>
    <row r="462" spans="16:34">
      <c r="P462" s="6" t="e">
        <f ca="1">IF(LOOKUP(Beds!A495, Models!$A$4:$A$105, Models!$B$4:$B$105) = "QUEBEC 2", " ", IF(LOOKUP(Beds!A495, Models!$A$4:$A$105, Models!$B$4:$B$105) = "QUEBEC", " ", IF(Beds!B495 = 0, 0, YEAR(NOW())-IF(VALUE(LEFT(Beds!B495,2))&gt;80,CONCATENATE(19,LEFT(Beds!B495,2)),CONCATENATE(20,LEFT(Beds!B495,2))))))</f>
        <v>#N/A</v>
      </c>
      <c r="S462" s="7" t="str">
        <f>LEFT(Beds!A493,4)</f>
        <v/>
      </c>
      <c r="T462" t="str">
        <f>IF(S462 = "", " ", LOOKUP(S462,Models!$A$4:$A$99,Models!$B$4:$B$99))</f>
        <v xml:space="preserve"> </v>
      </c>
      <c r="U462" t="str">
        <f>Beds!C493</f>
        <v/>
      </c>
      <c r="W462">
        <f t="shared" si="7"/>
        <v>0</v>
      </c>
      <c r="X462" s="14">
        <f>IF($T462=Models!$E$6,IF($U462&lt;1,LOOKUP($A$3,Models!$D$7:$D$9,Models!$F$7:$F$9),IF(AND($U462&gt;=1,$U462&lt;=3),LOOKUP($A$3,Models!$D$7:$D$9,Models!$G$7:$G$9),IF(AND($U462&gt;=4,$U462&lt;=6),LOOKUP($A$3,Models!$D$7:$D$9,Models!$H$7:$H$9), IF(AND($U462&gt;=7,$U462&lt;=10),LOOKUP($A$3,Models!$D$7:$D$9,Models!$I$7:$I$9), IF($U462 &gt; 10,LOOKUP($A$3,Models!$D$7:$D$9,Models!$J$7:$J$9), 0))))), 0)</f>
        <v>0</v>
      </c>
      <c r="Y462" s="14">
        <f>IF($T462=Models!$E$11,IF($U462&lt;1,LOOKUP($A$3,Models!$D$7:$D$9,Models!$F$12:$F$14),IF(AND($U462&gt;=1,$U462&lt;=3),LOOKUP($A$3,Models!$D$7:$D$9,Models!$G$12:$G$14),IF(AND($U462&gt;=4,$U462&lt;=6),LOOKUP($A$3,Models!$D$7:$D$9,Models!$H$12:$H$14), IF(AND($U462&gt;=7,$U462&lt;=10),LOOKUP($A$3,Models!$D$7:$D$9,Models!$I$12:$I$14), IF($U462 &gt; 10,LOOKUP($A$3,Models!$D$7:$D$9,Models!$J$12:$J$14), 0))))), 0)</f>
        <v>0</v>
      </c>
      <c r="Z462" s="14">
        <f>IF($T462=Models!$E$16,IF($U462&lt;1,LOOKUP($A$3,Models!$D$7:$D$9,Models!$F$17:$F$19),IF(AND($U462&gt;=1,$U462&lt;=3),LOOKUP($A$3,Models!$D$7:$D$9,Models!$G$17:$G$19),IF(AND($U462&gt;=4,$U462&lt;=6),LOOKUP($A$3,Models!$D$7:$D$9,Models!$H$17:$H$19), IF(AND($U462&gt;=7,$U462&lt;=10),LOOKUP($A$3,Models!$D$7:$D$9,Models!$I$17:$I$19), IF($U462 &gt; 10,LOOKUP($A$3,Models!$D$7:$D$9,Models!$J$17:$J$19), 0))))), 0)</f>
        <v>0</v>
      </c>
      <c r="AA462" s="14">
        <f>IF($T462=Models!$E$21,IF($U462&lt;1,LOOKUP($A$3,Models!$D$7:$D$9,Models!$F$22:$F$24),IF(AND($U462&gt;=1,$U462&lt;=3),LOOKUP($A$3,Models!$D$7:$D$9,Models!$G$22:$G$24),IF(AND($U462&gt;=4,$U462&lt;=6),LOOKUP($A$3,Models!$D$7:$D$9,Models!$H$22:$H$24), IF(AND($U462&gt;=7,$U462&lt;=10),LOOKUP($A$3,Models!$D$7:$D$9,Models!$I$22:$I$24), IF($U462 &gt; 10,LOOKUP($A$3,Models!$D$7:$D$9,Models!$J$22:$J$24), 0))))), 0)</f>
        <v>0</v>
      </c>
      <c r="AB462" s="14">
        <f>IF($T462=Models!$E$26,IF($U462&lt;1,LOOKUP($A$3,Models!$D$7:$D$9,Models!$F$27:$F$29),IF(AND($U462&gt;=1,$U462&lt;=3),LOOKUP($A$3,Models!$D$7:$D$9,Models!$G$27:$G$29),IF(AND($U462&gt;=4,$U462&lt;=6),LOOKUP($A$3,Models!$D$7:$D$9,Models!$H$27:$H$29), IF(AND($U462&gt;=7,$U462&lt;=10),LOOKUP($A$3,Models!$D$7:$D$9,Models!$I$27:$I$29), IF($U462 &gt; 10,LOOKUP($A$3,Models!$D$7:$D$9,Models!$J$27:$J$29), 0))))), 0)</f>
        <v>0</v>
      </c>
      <c r="AC462" s="14">
        <f>IF($T462=Models!$E$31,IF($U462&lt;1,LOOKUP($A$3,Models!$D$7:$D$9,Models!$F$32:$F$34),IF(AND($U462&gt;=1,$U462&lt;=3),LOOKUP($A$3,Models!$D$7:$D$9,Models!$G$32:$G$34),IF(AND($U462&gt;=4,$U462&lt;=6),LOOKUP($A$3,Models!$D$7:$D$9,Models!$H$32:$H$34), IF(AND($U462&gt;=7,$U462&lt;=10),LOOKUP($A$3,Models!$D$7:$D$9,Models!$I$32:$I$34), IF($U462 &gt; 10,LOOKUP($A$3,Models!$D$7:$D$9,Models!$J$32:$J$34), 0))))), 0)</f>
        <v>0</v>
      </c>
      <c r="AD462" s="14">
        <f>IF($T462=Models!$E$39,IF($U462&lt;1,LOOKUP($A$3,Models!$D$7:$D$9,Models!$F$40:$F$42),IF(AND($U462&gt;=1,$U462&lt;=4),LOOKUP($A$3,Models!$D$7:$D$9,Models!$G$40:$G$42),IF(AND($U462&gt;=5,$U462&lt;=7),LOOKUP($A$3,Models!$D$7:$D$9,Models!$H$40:$H$42), IF($U462 &gt; 7,LOOKUP($A$3,Models!$D$7:$D$9,Models!$I$40:$I$42), 0)))), 0)</f>
        <v>0</v>
      </c>
      <c r="AE462" s="14">
        <f>IF($T462=Models!$E$44,IF($U462&lt;1,LOOKUP($A$3,Models!$D$7:$D$9,Models!$F$45:$F$47),IF(AND($U462&gt;=1,$U462&lt;=4),LOOKUP($A$3,Models!$D$7:$D$9,Models!$G$45:$G$47),IF(AND($U462&gt;=5,$U462&lt;=7),LOOKUP($A$3,Models!$D$7:$D$9,Models!$H$45:$H$47), IF($U462 &gt; 7,LOOKUP($A$3,Models!$D$7:$D$9,Models!$I$45:$I$47), 0)))), 0)</f>
        <v>0</v>
      </c>
      <c r="AF462" s="14">
        <f>IF($T462=Models!$E$49,IF($U462&lt;1,LOOKUP($A$3,Models!$D$7:$D$9,Models!$F$50:$F$52),IF(AND($U462&gt;=1,$U462&lt;=4),LOOKUP($A$3,Models!$D$7:$D$9,Models!$G$50:$G$52),IF(AND($U462&gt;=5,$U462&lt;=7),LOOKUP($A$3,Models!$D$7:$D$9,Models!$H$50:$H$52), IF($U462 &gt; 7,LOOKUP($A$3,Models!$D$7:$D$9,Models!$I$50:$I$52), 0)))), 0)</f>
        <v>0</v>
      </c>
      <c r="AG462" s="14">
        <f>IF($T462=Models!$E$54,IF($U462&lt;1,LOOKUP($A$3,Models!$D$7:$D$9,Models!$F$55:$F$57),IF(AND($U462&gt;=1,$U462&lt;=4),LOOKUP($A$3,Models!$D$7:$D$9,Models!$G$55:$G$57),IF(AND($U462&gt;=5,$U462&lt;=7),LOOKUP($A$3,Models!$D$7:$D$9,Models!$H$55:$H$57), IF($U462 &gt; 7,LOOKUP($A$3,Models!$D$7:$D$9,Models!$I$55:$I$57), 0)))), 0)</f>
        <v>0</v>
      </c>
      <c r="AH462" s="14">
        <f>IF($T462=Models!$E$59,IF($U462&lt;1,LOOKUP($A$3,Models!$D$7:$D$9,Models!$F$60:$F$62),IF(AND($U462&gt;=1,$U462&lt;=4),LOOKUP($A$3,Models!$D$7:$D$9,Models!$G$60:$G$62),IF(AND($U462&gt;=5,$U462&lt;=7),LOOKUP($A$3,Models!$D$7:$D$9,Models!$H$60:$H$62), IF($U462 &gt; 7,LOOKUP($A$3,Models!$D$7:$D$9,Models!$I$60:$I$62), 0)))), 0)</f>
        <v>0</v>
      </c>
    </row>
    <row r="463" spans="16:34">
      <c r="P463" s="6" t="e">
        <f ca="1">IF(LOOKUP(Beds!A496, Models!$A$4:$A$105, Models!$B$4:$B$105) = "QUEBEC 2", " ", IF(LOOKUP(Beds!A496, Models!$A$4:$A$105, Models!$B$4:$B$105) = "QUEBEC", " ", IF(Beds!B496 = 0, 0, YEAR(NOW())-IF(VALUE(LEFT(Beds!B496,2))&gt;80,CONCATENATE(19,LEFT(Beds!B496,2)),CONCATENATE(20,LEFT(Beds!B496,2))))))</f>
        <v>#N/A</v>
      </c>
      <c r="S463" s="7" t="str">
        <f>LEFT(Beds!A494,4)</f>
        <v/>
      </c>
      <c r="T463" t="str">
        <f>IF(S463 = "", " ", LOOKUP(S463,Models!$A$4:$A$99,Models!$B$4:$B$99))</f>
        <v xml:space="preserve"> </v>
      </c>
      <c r="U463" t="str">
        <f>Beds!C494</f>
        <v/>
      </c>
      <c r="W463">
        <f t="shared" si="7"/>
        <v>0</v>
      </c>
      <c r="X463" s="14">
        <f>IF($T463=Models!$E$6,IF($U463&lt;1,LOOKUP($A$3,Models!$D$7:$D$9,Models!$F$7:$F$9),IF(AND($U463&gt;=1,$U463&lt;=3),LOOKUP($A$3,Models!$D$7:$D$9,Models!$G$7:$G$9),IF(AND($U463&gt;=4,$U463&lt;=6),LOOKUP($A$3,Models!$D$7:$D$9,Models!$H$7:$H$9), IF(AND($U463&gt;=7,$U463&lt;=10),LOOKUP($A$3,Models!$D$7:$D$9,Models!$I$7:$I$9), IF($U463 &gt; 10,LOOKUP($A$3,Models!$D$7:$D$9,Models!$J$7:$J$9), 0))))), 0)</f>
        <v>0</v>
      </c>
      <c r="Y463" s="14">
        <f>IF($T463=Models!$E$11,IF($U463&lt;1,LOOKUP($A$3,Models!$D$7:$D$9,Models!$F$12:$F$14),IF(AND($U463&gt;=1,$U463&lt;=3),LOOKUP($A$3,Models!$D$7:$D$9,Models!$G$12:$G$14),IF(AND($U463&gt;=4,$U463&lt;=6),LOOKUP($A$3,Models!$D$7:$D$9,Models!$H$12:$H$14), IF(AND($U463&gt;=7,$U463&lt;=10),LOOKUP($A$3,Models!$D$7:$D$9,Models!$I$12:$I$14), IF($U463 &gt; 10,LOOKUP($A$3,Models!$D$7:$D$9,Models!$J$12:$J$14), 0))))), 0)</f>
        <v>0</v>
      </c>
      <c r="Z463" s="14">
        <f>IF($T463=Models!$E$16,IF($U463&lt;1,LOOKUP($A$3,Models!$D$7:$D$9,Models!$F$17:$F$19),IF(AND($U463&gt;=1,$U463&lt;=3),LOOKUP($A$3,Models!$D$7:$D$9,Models!$G$17:$G$19),IF(AND($U463&gt;=4,$U463&lt;=6),LOOKUP($A$3,Models!$D$7:$D$9,Models!$H$17:$H$19), IF(AND($U463&gt;=7,$U463&lt;=10),LOOKUP($A$3,Models!$D$7:$D$9,Models!$I$17:$I$19), IF($U463 &gt; 10,LOOKUP($A$3,Models!$D$7:$D$9,Models!$J$17:$J$19), 0))))), 0)</f>
        <v>0</v>
      </c>
      <c r="AA463" s="14">
        <f>IF($T463=Models!$E$21,IF($U463&lt;1,LOOKUP($A$3,Models!$D$7:$D$9,Models!$F$22:$F$24),IF(AND($U463&gt;=1,$U463&lt;=3),LOOKUP($A$3,Models!$D$7:$D$9,Models!$G$22:$G$24),IF(AND($U463&gt;=4,$U463&lt;=6),LOOKUP($A$3,Models!$D$7:$D$9,Models!$H$22:$H$24), IF(AND($U463&gt;=7,$U463&lt;=10),LOOKUP($A$3,Models!$D$7:$D$9,Models!$I$22:$I$24), IF($U463 &gt; 10,LOOKUP($A$3,Models!$D$7:$D$9,Models!$J$22:$J$24), 0))))), 0)</f>
        <v>0</v>
      </c>
      <c r="AB463" s="14">
        <f>IF($T463=Models!$E$26,IF($U463&lt;1,LOOKUP($A$3,Models!$D$7:$D$9,Models!$F$27:$F$29),IF(AND($U463&gt;=1,$U463&lt;=3),LOOKUP($A$3,Models!$D$7:$D$9,Models!$G$27:$G$29),IF(AND($U463&gt;=4,$U463&lt;=6),LOOKUP($A$3,Models!$D$7:$D$9,Models!$H$27:$H$29), IF(AND($U463&gt;=7,$U463&lt;=10),LOOKUP($A$3,Models!$D$7:$D$9,Models!$I$27:$I$29), IF($U463 &gt; 10,LOOKUP($A$3,Models!$D$7:$D$9,Models!$J$27:$J$29), 0))))), 0)</f>
        <v>0</v>
      </c>
      <c r="AC463" s="14">
        <f>IF($T463=Models!$E$31,IF($U463&lt;1,LOOKUP($A$3,Models!$D$7:$D$9,Models!$F$32:$F$34),IF(AND($U463&gt;=1,$U463&lt;=3),LOOKUP($A$3,Models!$D$7:$D$9,Models!$G$32:$G$34),IF(AND($U463&gt;=4,$U463&lt;=6),LOOKUP($A$3,Models!$D$7:$D$9,Models!$H$32:$H$34), IF(AND($U463&gt;=7,$U463&lt;=10),LOOKUP($A$3,Models!$D$7:$D$9,Models!$I$32:$I$34), IF($U463 &gt; 10,LOOKUP($A$3,Models!$D$7:$D$9,Models!$J$32:$J$34), 0))))), 0)</f>
        <v>0</v>
      </c>
      <c r="AD463" s="14">
        <f>IF($T463=Models!$E$39,IF($U463&lt;1,LOOKUP($A$3,Models!$D$7:$D$9,Models!$F$40:$F$42),IF(AND($U463&gt;=1,$U463&lt;=4),LOOKUP($A$3,Models!$D$7:$D$9,Models!$G$40:$G$42),IF(AND($U463&gt;=5,$U463&lt;=7),LOOKUP($A$3,Models!$D$7:$D$9,Models!$H$40:$H$42), IF($U463 &gt; 7,LOOKUP($A$3,Models!$D$7:$D$9,Models!$I$40:$I$42), 0)))), 0)</f>
        <v>0</v>
      </c>
      <c r="AE463" s="14">
        <f>IF($T463=Models!$E$44,IF($U463&lt;1,LOOKUP($A$3,Models!$D$7:$D$9,Models!$F$45:$F$47),IF(AND($U463&gt;=1,$U463&lt;=4),LOOKUP($A$3,Models!$D$7:$D$9,Models!$G$45:$G$47),IF(AND($U463&gt;=5,$U463&lt;=7),LOOKUP($A$3,Models!$D$7:$D$9,Models!$H$45:$H$47), IF($U463 &gt; 7,LOOKUP($A$3,Models!$D$7:$D$9,Models!$I$45:$I$47), 0)))), 0)</f>
        <v>0</v>
      </c>
      <c r="AF463" s="14">
        <f>IF($T463=Models!$E$49,IF($U463&lt;1,LOOKUP($A$3,Models!$D$7:$D$9,Models!$F$50:$F$52),IF(AND($U463&gt;=1,$U463&lt;=4),LOOKUP($A$3,Models!$D$7:$D$9,Models!$G$50:$G$52),IF(AND($U463&gt;=5,$U463&lt;=7),LOOKUP($A$3,Models!$D$7:$D$9,Models!$H$50:$H$52), IF($U463 &gt; 7,LOOKUP($A$3,Models!$D$7:$D$9,Models!$I$50:$I$52), 0)))), 0)</f>
        <v>0</v>
      </c>
      <c r="AG463" s="14">
        <f>IF($T463=Models!$E$54,IF($U463&lt;1,LOOKUP($A$3,Models!$D$7:$D$9,Models!$F$55:$F$57),IF(AND($U463&gt;=1,$U463&lt;=4),LOOKUP($A$3,Models!$D$7:$D$9,Models!$G$55:$G$57),IF(AND($U463&gt;=5,$U463&lt;=7),LOOKUP($A$3,Models!$D$7:$D$9,Models!$H$55:$H$57), IF($U463 &gt; 7,LOOKUP($A$3,Models!$D$7:$D$9,Models!$I$55:$I$57), 0)))), 0)</f>
        <v>0</v>
      </c>
      <c r="AH463" s="14">
        <f>IF($T463=Models!$E$59,IF($U463&lt;1,LOOKUP($A$3,Models!$D$7:$D$9,Models!$F$60:$F$62),IF(AND($U463&gt;=1,$U463&lt;=4),LOOKUP($A$3,Models!$D$7:$D$9,Models!$G$60:$G$62),IF(AND($U463&gt;=5,$U463&lt;=7),LOOKUP($A$3,Models!$D$7:$D$9,Models!$H$60:$H$62), IF($U463 &gt; 7,LOOKUP($A$3,Models!$D$7:$D$9,Models!$I$60:$I$62), 0)))), 0)</f>
        <v>0</v>
      </c>
    </row>
    <row r="464" spans="16:34">
      <c r="P464" s="6" t="e">
        <f ca="1">IF(LOOKUP(Beds!A497, Models!$A$4:$A$105, Models!$B$4:$B$105) = "QUEBEC 2", " ", IF(LOOKUP(Beds!A497, Models!$A$4:$A$105, Models!$B$4:$B$105) = "QUEBEC", " ", IF(Beds!B497 = 0, 0, YEAR(NOW())-IF(VALUE(LEFT(Beds!B497,2))&gt;80,CONCATENATE(19,LEFT(Beds!B497,2)),CONCATENATE(20,LEFT(Beds!B497,2))))))</f>
        <v>#N/A</v>
      </c>
      <c r="S464" s="7" t="str">
        <f>LEFT(Beds!A495,4)</f>
        <v/>
      </c>
      <c r="T464" t="str">
        <f>IF(S464 = "", " ", LOOKUP(S464,Models!$A$4:$A$99,Models!$B$4:$B$99))</f>
        <v xml:space="preserve"> </v>
      </c>
      <c r="U464" t="str">
        <f>Beds!C495</f>
        <v/>
      </c>
      <c r="W464">
        <f t="shared" si="7"/>
        <v>0</v>
      </c>
      <c r="X464" s="14">
        <f>IF($T464=Models!$E$6,IF($U464&lt;1,LOOKUP($A$3,Models!$D$7:$D$9,Models!$F$7:$F$9),IF(AND($U464&gt;=1,$U464&lt;=3),LOOKUP($A$3,Models!$D$7:$D$9,Models!$G$7:$G$9),IF(AND($U464&gt;=4,$U464&lt;=6),LOOKUP($A$3,Models!$D$7:$D$9,Models!$H$7:$H$9), IF(AND($U464&gt;=7,$U464&lt;=10),LOOKUP($A$3,Models!$D$7:$D$9,Models!$I$7:$I$9), IF($U464 &gt; 10,LOOKUP($A$3,Models!$D$7:$D$9,Models!$J$7:$J$9), 0))))), 0)</f>
        <v>0</v>
      </c>
      <c r="Y464" s="14">
        <f>IF($T464=Models!$E$11,IF($U464&lt;1,LOOKUP($A$3,Models!$D$7:$D$9,Models!$F$12:$F$14),IF(AND($U464&gt;=1,$U464&lt;=3),LOOKUP($A$3,Models!$D$7:$D$9,Models!$G$12:$G$14),IF(AND($U464&gt;=4,$U464&lt;=6),LOOKUP($A$3,Models!$D$7:$D$9,Models!$H$12:$H$14), IF(AND($U464&gt;=7,$U464&lt;=10),LOOKUP($A$3,Models!$D$7:$D$9,Models!$I$12:$I$14), IF($U464 &gt; 10,LOOKUP($A$3,Models!$D$7:$D$9,Models!$J$12:$J$14), 0))))), 0)</f>
        <v>0</v>
      </c>
      <c r="Z464" s="14">
        <f>IF($T464=Models!$E$16,IF($U464&lt;1,LOOKUP($A$3,Models!$D$7:$D$9,Models!$F$17:$F$19),IF(AND($U464&gt;=1,$U464&lt;=3),LOOKUP($A$3,Models!$D$7:$D$9,Models!$G$17:$G$19),IF(AND($U464&gt;=4,$U464&lt;=6),LOOKUP($A$3,Models!$D$7:$D$9,Models!$H$17:$H$19), IF(AND($U464&gt;=7,$U464&lt;=10),LOOKUP($A$3,Models!$D$7:$D$9,Models!$I$17:$I$19), IF($U464 &gt; 10,LOOKUP($A$3,Models!$D$7:$D$9,Models!$J$17:$J$19), 0))))), 0)</f>
        <v>0</v>
      </c>
      <c r="AA464" s="14">
        <f>IF($T464=Models!$E$21,IF($U464&lt;1,LOOKUP($A$3,Models!$D$7:$D$9,Models!$F$22:$F$24),IF(AND($U464&gt;=1,$U464&lt;=3),LOOKUP($A$3,Models!$D$7:$D$9,Models!$G$22:$G$24),IF(AND($U464&gt;=4,$U464&lt;=6),LOOKUP($A$3,Models!$D$7:$D$9,Models!$H$22:$H$24), IF(AND($U464&gt;=7,$U464&lt;=10),LOOKUP($A$3,Models!$D$7:$D$9,Models!$I$22:$I$24), IF($U464 &gt; 10,LOOKUP($A$3,Models!$D$7:$D$9,Models!$J$22:$J$24), 0))))), 0)</f>
        <v>0</v>
      </c>
      <c r="AB464" s="14">
        <f>IF($T464=Models!$E$26,IF($U464&lt;1,LOOKUP($A$3,Models!$D$7:$D$9,Models!$F$27:$F$29),IF(AND($U464&gt;=1,$U464&lt;=3),LOOKUP($A$3,Models!$D$7:$D$9,Models!$G$27:$G$29),IF(AND($U464&gt;=4,$U464&lt;=6),LOOKUP($A$3,Models!$D$7:$D$9,Models!$H$27:$H$29), IF(AND($U464&gt;=7,$U464&lt;=10),LOOKUP($A$3,Models!$D$7:$D$9,Models!$I$27:$I$29), IF($U464 &gt; 10,LOOKUP($A$3,Models!$D$7:$D$9,Models!$J$27:$J$29), 0))))), 0)</f>
        <v>0</v>
      </c>
      <c r="AC464" s="14">
        <f>IF($T464=Models!$E$31,IF($U464&lt;1,LOOKUP($A$3,Models!$D$7:$D$9,Models!$F$32:$F$34),IF(AND($U464&gt;=1,$U464&lt;=3),LOOKUP($A$3,Models!$D$7:$D$9,Models!$G$32:$G$34),IF(AND($U464&gt;=4,$U464&lt;=6),LOOKUP($A$3,Models!$D$7:$D$9,Models!$H$32:$H$34), IF(AND($U464&gt;=7,$U464&lt;=10),LOOKUP($A$3,Models!$D$7:$D$9,Models!$I$32:$I$34), IF($U464 &gt; 10,LOOKUP($A$3,Models!$D$7:$D$9,Models!$J$32:$J$34), 0))))), 0)</f>
        <v>0</v>
      </c>
      <c r="AD464" s="14">
        <f>IF($T464=Models!$E$39,IF($U464&lt;1,LOOKUP($A$3,Models!$D$7:$D$9,Models!$F$40:$F$42),IF(AND($U464&gt;=1,$U464&lt;=4),LOOKUP($A$3,Models!$D$7:$D$9,Models!$G$40:$G$42),IF(AND($U464&gt;=5,$U464&lt;=7),LOOKUP($A$3,Models!$D$7:$D$9,Models!$H$40:$H$42), IF($U464 &gt; 7,LOOKUP($A$3,Models!$D$7:$D$9,Models!$I$40:$I$42), 0)))), 0)</f>
        <v>0</v>
      </c>
      <c r="AE464" s="14">
        <f>IF($T464=Models!$E$44,IF($U464&lt;1,LOOKUP($A$3,Models!$D$7:$D$9,Models!$F$45:$F$47),IF(AND($U464&gt;=1,$U464&lt;=4),LOOKUP($A$3,Models!$D$7:$D$9,Models!$G$45:$G$47),IF(AND($U464&gt;=5,$U464&lt;=7),LOOKUP($A$3,Models!$D$7:$D$9,Models!$H$45:$H$47), IF($U464 &gt; 7,LOOKUP($A$3,Models!$D$7:$D$9,Models!$I$45:$I$47), 0)))), 0)</f>
        <v>0</v>
      </c>
      <c r="AF464" s="14">
        <f>IF($T464=Models!$E$49,IF($U464&lt;1,LOOKUP($A$3,Models!$D$7:$D$9,Models!$F$50:$F$52),IF(AND($U464&gt;=1,$U464&lt;=4),LOOKUP($A$3,Models!$D$7:$D$9,Models!$G$50:$G$52),IF(AND($U464&gt;=5,$U464&lt;=7),LOOKUP($A$3,Models!$D$7:$D$9,Models!$H$50:$H$52), IF($U464 &gt; 7,LOOKUP($A$3,Models!$D$7:$D$9,Models!$I$50:$I$52), 0)))), 0)</f>
        <v>0</v>
      </c>
      <c r="AG464" s="14">
        <f>IF($T464=Models!$E$54,IF($U464&lt;1,LOOKUP($A$3,Models!$D$7:$D$9,Models!$F$55:$F$57),IF(AND($U464&gt;=1,$U464&lt;=4),LOOKUP($A$3,Models!$D$7:$D$9,Models!$G$55:$G$57),IF(AND($U464&gt;=5,$U464&lt;=7),LOOKUP($A$3,Models!$D$7:$D$9,Models!$H$55:$H$57), IF($U464 &gt; 7,LOOKUP($A$3,Models!$D$7:$D$9,Models!$I$55:$I$57), 0)))), 0)</f>
        <v>0</v>
      </c>
      <c r="AH464" s="14">
        <f>IF($T464=Models!$E$59,IF($U464&lt;1,LOOKUP($A$3,Models!$D$7:$D$9,Models!$F$60:$F$62),IF(AND($U464&gt;=1,$U464&lt;=4),LOOKUP($A$3,Models!$D$7:$D$9,Models!$G$60:$G$62),IF(AND($U464&gt;=5,$U464&lt;=7),LOOKUP($A$3,Models!$D$7:$D$9,Models!$H$60:$H$62), IF($U464 &gt; 7,LOOKUP($A$3,Models!$D$7:$D$9,Models!$I$60:$I$62), 0)))), 0)</f>
        <v>0</v>
      </c>
    </row>
    <row r="465" spans="16:34">
      <c r="P465" s="6" t="e">
        <f ca="1">IF(LOOKUP(Beds!A498, Models!$A$4:$A$105, Models!$B$4:$B$105) = "QUEBEC 2", " ", IF(LOOKUP(Beds!A498, Models!$A$4:$A$105, Models!$B$4:$B$105) = "QUEBEC", " ", IF(Beds!B498 = 0, 0, YEAR(NOW())-IF(VALUE(LEFT(Beds!B498,2))&gt;80,CONCATENATE(19,LEFT(Beds!B498,2)),CONCATENATE(20,LEFT(Beds!B498,2))))))</f>
        <v>#N/A</v>
      </c>
      <c r="S465" s="7" t="str">
        <f>LEFT(Beds!A496,4)</f>
        <v/>
      </c>
      <c r="T465" t="str">
        <f>IF(S465 = "", " ", LOOKUP(S465,Models!$A$4:$A$99,Models!$B$4:$B$99))</f>
        <v xml:space="preserve"> </v>
      </c>
      <c r="U465" t="str">
        <f>Beds!C496</f>
        <v/>
      </c>
      <c r="W465">
        <f t="shared" si="7"/>
        <v>0</v>
      </c>
      <c r="X465" s="14">
        <f>IF($T465=Models!$E$6,IF($U465&lt;1,LOOKUP($A$3,Models!$D$7:$D$9,Models!$F$7:$F$9),IF(AND($U465&gt;=1,$U465&lt;=3),LOOKUP($A$3,Models!$D$7:$D$9,Models!$G$7:$G$9),IF(AND($U465&gt;=4,$U465&lt;=6),LOOKUP($A$3,Models!$D$7:$D$9,Models!$H$7:$H$9), IF(AND($U465&gt;=7,$U465&lt;=10),LOOKUP($A$3,Models!$D$7:$D$9,Models!$I$7:$I$9), IF($U465 &gt; 10,LOOKUP($A$3,Models!$D$7:$D$9,Models!$J$7:$J$9), 0))))), 0)</f>
        <v>0</v>
      </c>
      <c r="Y465" s="14">
        <f>IF($T465=Models!$E$11,IF($U465&lt;1,LOOKUP($A$3,Models!$D$7:$D$9,Models!$F$12:$F$14),IF(AND($U465&gt;=1,$U465&lt;=3),LOOKUP($A$3,Models!$D$7:$D$9,Models!$G$12:$G$14),IF(AND($U465&gt;=4,$U465&lt;=6),LOOKUP($A$3,Models!$D$7:$D$9,Models!$H$12:$H$14), IF(AND($U465&gt;=7,$U465&lt;=10),LOOKUP($A$3,Models!$D$7:$D$9,Models!$I$12:$I$14), IF($U465 &gt; 10,LOOKUP($A$3,Models!$D$7:$D$9,Models!$J$12:$J$14), 0))))), 0)</f>
        <v>0</v>
      </c>
      <c r="Z465" s="14">
        <f>IF($T465=Models!$E$16,IF($U465&lt;1,LOOKUP($A$3,Models!$D$7:$D$9,Models!$F$17:$F$19),IF(AND($U465&gt;=1,$U465&lt;=3),LOOKUP($A$3,Models!$D$7:$D$9,Models!$G$17:$G$19),IF(AND($U465&gt;=4,$U465&lt;=6),LOOKUP($A$3,Models!$D$7:$D$9,Models!$H$17:$H$19), IF(AND($U465&gt;=7,$U465&lt;=10),LOOKUP($A$3,Models!$D$7:$D$9,Models!$I$17:$I$19), IF($U465 &gt; 10,LOOKUP($A$3,Models!$D$7:$D$9,Models!$J$17:$J$19), 0))))), 0)</f>
        <v>0</v>
      </c>
      <c r="AA465" s="14">
        <f>IF($T465=Models!$E$21,IF($U465&lt;1,LOOKUP($A$3,Models!$D$7:$D$9,Models!$F$22:$F$24),IF(AND($U465&gt;=1,$U465&lt;=3),LOOKUP($A$3,Models!$D$7:$D$9,Models!$G$22:$G$24),IF(AND($U465&gt;=4,$U465&lt;=6),LOOKUP($A$3,Models!$D$7:$D$9,Models!$H$22:$H$24), IF(AND($U465&gt;=7,$U465&lt;=10),LOOKUP($A$3,Models!$D$7:$D$9,Models!$I$22:$I$24), IF($U465 &gt; 10,LOOKUP($A$3,Models!$D$7:$D$9,Models!$J$22:$J$24), 0))))), 0)</f>
        <v>0</v>
      </c>
      <c r="AB465" s="14">
        <f>IF($T465=Models!$E$26,IF($U465&lt;1,LOOKUP($A$3,Models!$D$7:$D$9,Models!$F$27:$F$29),IF(AND($U465&gt;=1,$U465&lt;=3),LOOKUP($A$3,Models!$D$7:$D$9,Models!$G$27:$G$29),IF(AND($U465&gt;=4,$U465&lt;=6),LOOKUP($A$3,Models!$D$7:$D$9,Models!$H$27:$H$29), IF(AND($U465&gt;=7,$U465&lt;=10),LOOKUP($A$3,Models!$D$7:$D$9,Models!$I$27:$I$29), IF($U465 &gt; 10,LOOKUP($A$3,Models!$D$7:$D$9,Models!$J$27:$J$29), 0))))), 0)</f>
        <v>0</v>
      </c>
      <c r="AC465" s="14">
        <f>IF($T465=Models!$E$31,IF($U465&lt;1,LOOKUP($A$3,Models!$D$7:$D$9,Models!$F$32:$F$34),IF(AND($U465&gt;=1,$U465&lt;=3),LOOKUP($A$3,Models!$D$7:$D$9,Models!$G$32:$G$34),IF(AND($U465&gt;=4,$U465&lt;=6),LOOKUP($A$3,Models!$D$7:$D$9,Models!$H$32:$H$34), IF(AND($U465&gt;=7,$U465&lt;=10),LOOKUP($A$3,Models!$D$7:$D$9,Models!$I$32:$I$34), IF($U465 &gt; 10,LOOKUP($A$3,Models!$D$7:$D$9,Models!$J$32:$J$34), 0))))), 0)</f>
        <v>0</v>
      </c>
      <c r="AD465" s="14">
        <f>IF($T465=Models!$E$39,IF($U465&lt;1,LOOKUP($A$3,Models!$D$7:$D$9,Models!$F$40:$F$42),IF(AND($U465&gt;=1,$U465&lt;=4),LOOKUP($A$3,Models!$D$7:$D$9,Models!$G$40:$G$42),IF(AND($U465&gt;=5,$U465&lt;=7),LOOKUP($A$3,Models!$D$7:$D$9,Models!$H$40:$H$42), IF($U465 &gt; 7,LOOKUP($A$3,Models!$D$7:$D$9,Models!$I$40:$I$42), 0)))), 0)</f>
        <v>0</v>
      </c>
      <c r="AE465" s="14">
        <f>IF($T465=Models!$E$44,IF($U465&lt;1,LOOKUP($A$3,Models!$D$7:$D$9,Models!$F$45:$F$47),IF(AND($U465&gt;=1,$U465&lt;=4),LOOKUP($A$3,Models!$D$7:$D$9,Models!$G$45:$G$47),IF(AND($U465&gt;=5,$U465&lt;=7),LOOKUP($A$3,Models!$D$7:$D$9,Models!$H$45:$H$47), IF($U465 &gt; 7,LOOKUP($A$3,Models!$D$7:$D$9,Models!$I$45:$I$47), 0)))), 0)</f>
        <v>0</v>
      </c>
      <c r="AF465" s="14">
        <f>IF($T465=Models!$E$49,IF($U465&lt;1,LOOKUP($A$3,Models!$D$7:$D$9,Models!$F$50:$F$52),IF(AND($U465&gt;=1,$U465&lt;=4),LOOKUP($A$3,Models!$D$7:$D$9,Models!$G$50:$G$52),IF(AND($U465&gt;=5,$U465&lt;=7),LOOKUP($A$3,Models!$D$7:$D$9,Models!$H$50:$H$52), IF($U465 &gt; 7,LOOKUP($A$3,Models!$D$7:$D$9,Models!$I$50:$I$52), 0)))), 0)</f>
        <v>0</v>
      </c>
      <c r="AG465" s="14">
        <f>IF($T465=Models!$E$54,IF($U465&lt;1,LOOKUP($A$3,Models!$D$7:$D$9,Models!$F$55:$F$57),IF(AND($U465&gt;=1,$U465&lt;=4),LOOKUP($A$3,Models!$D$7:$D$9,Models!$G$55:$G$57),IF(AND($U465&gt;=5,$U465&lt;=7),LOOKUP($A$3,Models!$D$7:$D$9,Models!$H$55:$H$57), IF($U465 &gt; 7,LOOKUP($A$3,Models!$D$7:$D$9,Models!$I$55:$I$57), 0)))), 0)</f>
        <v>0</v>
      </c>
      <c r="AH465" s="14">
        <f>IF($T465=Models!$E$59,IF($U465&lt;1,LOOKUP($A$3,Models!$D$7:$D$9,Models!$F$60:$F$62),IF(AND($U465&gt;=1,$U465&lt;=4),LOOKUP($A$3,Models!$D$7:$D$9,Models!$G$60:$G$62),IF(AND($U465&gt;=5,$U465&lt;=7),LOOKUP($A$3,Models!$D$7:$D$9,Models!$H$60:$H$62), IF($U465 &gt; 7,LOOKUP($A$3,Models!$D$7:$D$9,Models!$I$60:$I$62), 0)))), 0)</f>
        <v>0</v>
      </c>
    </row>
    <row r="466" spans="16:34">
      <c r="P466" s="6" t="e">
        <f ca="1">IF(LOOKUP(Beds!A499, Models!$A$4:$A$105, Models!$B$4:$B$105) = "QUEBEC 2", " ", IF(LOOKUP(Beds!A499, Models!$A$4:$A$105, Models!$B$4:$B$105) = "QUEBEC", " ", IF(Beds!B499 = 0, 0, YEAR(NOW())-IF(VALUE(LEFT(Beds!B499,2))&gt;80,CONCATENATE(19,LEFT(Beds!B499,2)),CONCATENATE(20,LEFT(Beds!B499,2))))))</f>
        <v>#N/A</v>
      </c>
      <c r="S466" s="7" t="str">
        <f>LEFT(Beds!A497,4)</f>
        <v/>
      </c>
      <c r="T466" t="str">
        <f>IF(S466 = "", " ", LOOKUP(S466,Models!$A$4:$A$99,Models!$B$4:$B$99))</f>
        <v xml:space="preserve"> </v>
      </c>
      <c r="U466" t="str">
        <f>Beds!C497</f>
        <v/>
      </c>
      <c r="W466">
        <f t="shared" si="7"/>
        <v>0</v>
      </c>
      <c r="X466" s="14">
        <f>IF($T466=Models!$E$6,IF($U466&lt;1,LOOKUP($A$3,Models!$D$7:$D$9,Models!$F$7:$F$9),IF(AND($U466&gt;=1,$U466&lt;=3),LOOKUP($A$3,Models!$D$7:$D$9,Models!$G$7:$G$9),IF(AND($U466&gt;=4,$U466&lt;=6),LOOKUP($A$3,Models!$D$7:$D$9,Models!$H$7:$H$9), IF(AND($U466&gt;=7,$U466&lt;=10),LOOKUP($A$3,Models!$D$7:$D$9,Models!$I$7:$I$9), IF($U466 &gt; 10,LOOKUP($A$3,Models!$D$7:$D$9,Models!$J$7:$J$9), 0))))), 0)</f>
        <v>0</v>
      </c>
      <c r="Y466" s="14">
        <f>IF($T466=Models!$E$11,IF($U466&lt;1,LOOKUP($A$3,Models!$D$7:$D$9,Models!$F$12:$F$14),IF(AND($U466&gt;=1,$U466&lt;=3),LOOKUP($A$3,Models!$D$7:$D$9,Models!$G$12:$G$14),IF(AND($U466&gt;=4,$U466&lt;=6),LOOKUP($A$3,Models!$D$7:$D$9,Models!$H$12:$H$14), IF(AND($U466&gt;=7,$U466&lt;=10),LOOKUP($A$3,Models!$D$7:$D$9,Models!$I$12:$I$14), IF($U466 &gt; 10,LOOKUP($A$3,Models!$D$7:$D$9,Models!$J$12:$J$14), 0))))), 0)</f>
        <v>0</v>
      </c>
      <c r="Z466" s="14">
        <f>IF($T466=Models!$E$16,IF($U466&lt;1,LOOKUP($A$3,Models!$D$7:$D$9,Models!$F$17:$F$19),IF(AND($U466&gt;=1,$U466&lt;=3),LOOKUP($A$3,Models!$D$7:$D$9,Models!$G$17:$G$19),IF(AND($U466&gt;=4,$U466&lt;=6),LOOKUP($A$3,Models!$D$7:$D$9,Models!$H$17:$H$19), IF(AND($U466&gt;=7,$U466&lt;=10),LOOKUP($A$3,Models!$D$7:$D$9,Models!$I$17:$I$19), IF($U466 &gt; 10,LOOKUP($A$3,Models!$D$7:$D$9,Models!$J$17:$J$19), 0))))), 0)</f>
        <v>0</v>
      </c>
      <c r="AA466" s="14">
        <f>IF($T466=Models!$E$21,IF($U466&lt;1,LOOKUP($A$3,Models!$D$7:$D$9,Models!$F$22:$F$24),IF(AND($U466&gt;=1,$U466&lt;=3),LOOKUP($A$3,Models!$D$7:$D$9,Models!$G$22:$G$24),IF(AND($U466&gt;=4,$U466&lt;=6),LOOKUP($A$3,Models!$D$7:$D$9,Models!$H$22:$H$24), IF(AND($U466&gt;=7,$U466&lt;=10),LOOKUP($A$3,Models!$D$7:$D$9,Models!$I$22:$I$24), IF($U466 &gt; 10,LOOKUP($A$3,Models!$D$7:$D$9,Models!$J$22:$J$24), 0))))), 0)</f>
        <v>0</v>
      </c>
      <c r="AB466" s="14">
        <f>IF($T466=Models!$E$26,IF($U466&lt;1,LOOKUP($A$3,Models!$D$7:$D$9,Models!$F$27:$F$29),IF(AND($U466&gt;=1,$U466&lt;=3),LOOKUP($A$3,Models!$D$7:$D$9,Models!$G$27:$G$29),IF(AND($U466&gt;=4,$U466&lt;=6),LOOKUP($A$3,Models!$D$7:$D$9,Models!$H$27:$H$29), IF(AND($U466&gt;=7,$U466&lt;=10),LOOKUP($A$3,Models!$D$7:$D$9,Models!$I$27:$I$29), IF($U466 &gt; 10,LOOKUP($A$3,Models!$D$7:$D$9,Models!$J$27:$J$29), 0))))), 0)</f>
        <v>0</v>
      </c>
      <c r="AC466" s="14">
        <f>IF($T466=Models!$E$31,IF($U466&lt;1,LOOKUP($A$3,Models!$D$7:$D$9,Models!$F$32:$F$34),IF(AND($U466&gt;=1,$U466&lt;=3),LOOKUP($A$3,Models!$D$7:$D$9,Models!$G$32:$G$34),IF(AND($U466&gt;=4,$U466&lt;=6),LOOKUP($A$3,Models!$D$7:$D$9,Models!$H$32:$H$34), IF(AND($U466&gt;=7,$U466&lt;=10),LOOKUP($A$3,Models!$D$7:$D$9,Models!$I$32:$I$34), IF($U466 &gt; 10,LOOKUP($A$3,Models!$D$7:$D$9,Models!$J$32:$J$34), 0))))), 0)</f>
        <v>0</v>
      </c>
      <c r="AD466" s="14">
        <f>IF($T466=Models!$E$39,IF($U466&lt;1,LOOKUP($A$3,Models!$D$7:$D$9,Models!$F$40:$F$42),IF(AND($U466&gt;=1,$U466&lt;=4),LOOKUP($A$3,Models!$D$7:$D$9,Models!$G$40:$G$42),IF(AND($U466&gt;=5,$U466&lt;=7),LOOKUP($A$3,Models!$D$7:$D$9,Models!$H$40:$H$42), IF($U466 &gt; 7,LOOKUP($A$3,Models!$D$7:$D$9,Models!$I$40:$I$42), 0)))), 0)</f>
        <v>0</v>
      </c>
      <c r="AE466" s="14">
        <f>IF($T466=Models!$E$44,IF($U466&lt;1,LOOKUP($A$3,Models!$D$7:$D$9,Models!$F$45:$F$47),IF(AND($U466&gt;=1,$U466&lt;=4),LOOKUP($A$3,Models!$D$7:$D$9,Models!$G$45:$G$47),IF(AND($U466&gt;=5,$U466&lt;=7),LOOKUP($A$3,Models!$D$7:$D$9,Models!$H$45:$H$47), IF($U466 &gt; 7,LOOKUP($A$3,Models!$D$7:$D$9,Models!$I$45:$I$47), 0)))), 0)</f>
        <v>0</v>
      </c>
      <c r="AF466" s="14">
        <f>IF($T466=Models!$E$49,IF($U466&lt;1,LOOKUP($A$3,Models!$D$7:$D$9,Models!$F$50:$F$52),IF(AND($U466&gt;=1,$U466&lt;=4),LOOKUP($A$3,Models!$D$7:$D$9,Models!$G$50:$G$52),IF(AND($U466&gt;=5,$U466&lt;=7),LOOKUP($A$3,Models!$D$7:$D$9,Models!$H$50:$H$52), IF($U466 &gt; 7,LOOKUP($A$3,Models!$D$7:$D$9,Models!$I$50:$I$52), 0)))), 0)</f>
        <v>0</v>
      </c>
      <c r="AG466" s="14">
        <f>IF($T466=Models!$E$54,IF($U466&lt;1,LOOKUP($A$3,Models!$D$7:$D$9,Models!$F$55:$F$57),IF(AND($U466&gt;=1,$U466&lt;=4),LOOKUP($A$3,Models!$D$7:$D$9,Models!$G$55:$G$57),IF(AND($U466&gt;=5,$U466&lt;=7),LOOKUP($A$3,Models!$D$7:$D$9,Models!$H$55:$H$57), IF($U466 &gt; 7,LOOKUP($A$3,Models!$D$7:$D$9,Models!$I$55:$I$57), 0)))), 0)</f>
        <v>0</v>
      </c>
      <c r="AH466" s="14">
        <f>IF($T466=Models!$E$59,IF($U466&lt;1,LOOKUP($A$3,Models!$D$7:$D$9,Models!$F$60:$F$62),IF(AND($U466&gt;=1,$U466&lt;=4),LOOKUP($A$3,Models!$D$7:$D$9,Models!$G$60:$G$62),IF(AND($U466&gt;=5,$U466&lt;=7),LOOKUP($A$3,Models!$D$7:$D$9,Models!$H$60:$H$62), IF($U466 &gt; 7,LOOKUP($A$3,Models!$D$7:$D$9,Models!$I$60:$I$62), 0)))), 0)</f>
        <v>0</v>
      </c>
    </row>
    <row r="467" spans="16:34">
      <c r="P467" s="6" t="e">
        <f ca="1">IF(LOOKUP(Beds!A500, Models!$A$4:$A$105, Models!$B$4:$B$105) = "QUEBEC 2", " ", IF(LOOKUP(Beds!A500, Models!$A$4:$A$105, Models!$B$4:$B$105) = "QUEBEC", " ", IF(Beds!B500 = 0, 0, YEAR(NOW())-IF(VALUE(LEFT(Beds!B500,2))&gt;80,CONCATENATE(19,LEFT(Beds!B500,2)),CONCATENATE(20,LEFT(Beds!B500,2))))))</f>
        <v>#N/A</v>
      </c>
      <c r="S467" s="7" t="str">
        <f>LEFT(Beds!A498,4)</f>
        <v/>
      </c>
      <c r="T467" t="str">
        <f>IF(S467 = "", " ", LOOKUP(S467,Models!$A$4:$A$99,Models!$B$4:$B$99))</f>
        <v xml:space="preserve"> </v>
      </c>
      <c r="U467" t="str">
        <f>Beds!C498</f>
        <v/>
      </c>
      <c r="W467">
        <f t="shared" si="7"/>
        <v>0</v>
      </c>
      <c r="X467" s="14">
        <f>IF($T467=Models!$E$6,IF($U467&lt;1,LOOKUP($A$3,Models!$D$7:$D$9,Models!$F$7:$F$9),IF(AND($U467&gt;=1,$U467&lt;=3),LOOKUP($A$3,Models!$D$7:$D$9,Models!$G$7:$G$9),IF(AND($U467&gt;=4,$U467&lt;=6),LOOKUP($A$3,Models!$D$7:$D$9,Models!$H$7:$H$9), IF(AND($U467&gt;=7,$U467&lt;=10),LOOKUP($A$3,Models!$D$7:$D$9,Models!$I$7:$I$9), IF($U467 &gt; 10,LOOKUP($A$3,Models!$D$7:$D$9,Models!$J$7:$J$9), 0))))), 0)</f>
        <v>0</v>
      </c>
      <c r="Y467" s="14">
        <f>IF($T467=Models!$E$11,IF($U467&lt;1,LOOKUP($A$3,Models!$D$7:$D$9,Models!$F$12:$F$14),IF(AND($U467&gt;=1,$U467&lt;=3),LOOKUP($A$3,Models!$D$7:$D$9,Models!$G$12:$G$14),IF(AND($U467&gt;=4,$U467&lt;=6),LOOKUP($A$3,Models!$D$7:$D$9,Models!$H$12:$H$14), IF(AND($U467&gt;=7,$U467&lt;=10),LOOKUP($A$3,Models!$D$7:$D$9,Models!$I$12:$I$14), IF($U467 &gt; 10,LOOKUP($A$3,Models!$D$7:$D$9,Models!$J$12:$J$14), 0))))), 0)</f>
        <v>0</v>
      </c>
      <c r="Z467" s="14">
        <f>IF($T467=Models!$E$16,IF($U467&lt;1,LOOKUP($A$3,Models!$D$7:$D$9,Models!$F$17:$F$19),IF(AND($U467&gt;=1,$U467&lt;=3),LOOKUP($A$3,Models!$D$7:$D$9,Models!$G$17:$G$19),IF(AND($U467&gt;=4,$U467&lt;=6),LOOKUP($A$3,Models!$D$7:$D$9,Models!$H$17:$H$19), IF(AND($U467&gt;=7,$U467&lt;=10),LOOKUP($A$3,Models!$D$7:$D$9,Models!$I$17:$I$19), IF($U467 &gt; 10,LOOKUP($A$3,Models!$D$7:$D$9,Models!$J$17:$J$19), 0))))), 0)</f>
        <v>0</v>
      </c>
      <c r="AA467" s="14">
        <f>IF($T467=Models!$E$21,IF($U467&lt;1,LOOKUP($A$3,Models!$D$7:$D$9,Models!$F$22:$F$24),IF(AND($U467&gt;=1,$U467&lt;=3),LOOKUP($A$3,Models!$D$7:$D$9,Models!$G$22:$G$24),IF(AND($U467&gt;=4,$U467&lt;=6),LOOKUP($A$3,Models!$D$7:$D$9,Models!$H$22:$H$24), IF(AND($U467&gt;=7,$U467&lt;=10),LOOKUP($A$3,Models!$D$7:$D$9,Models!$I$22:$I$24), IF($U467 &gt; 10,LOOKUP($A$3,Models!$D$7:$D$9,Models!$J$22:$J$24), 0))))), 0)</f>
        <v>0</v>
      </c>
      <c r="AB467" s="14">
        <f>IF($T467=Models!$E$26,IF($U467&lt;1,LOOKUP($A$3,Models!$D$7:$D$9,Models!$F$27:$F$29),IF(AND($U467&gt;=1,$U467&lt;=3),LOOKUP($A$3,Models!$D$7:$D$9,Models!$G$27:$G$29),IF(AND($U467&gt;=4,$U467&lt;=6),LOOKUP($A$3,Models!$D$7:$D$9,Models!$H$27:$H$29), IF(AND($U467&gt;=7,$U467&lt;=10),LOOKUP($A$3,Models!$D$7:$D$9,Models!$I$27:$I$29), IF($U467 &gt; 10,LOOKUP($A$3,Models!$D$7:$D$9,Models!$J$27:$J$29), 0))))), 0)</f>
        <v>0</v>
      </c>
      <c r="AC467" s="14">
        <f>IF($T467=Models!$E$31,IF($U467&lt;1,LOOKUP($A$3,Models!$D$7:$D$9,Models!$F$32:$F$34),IF(AND($U467&gt;=1,$U467&lt;=3),LOOKUP($A$3,Models!$D$7:$D$9,Models!$G$32:$G$34),IF(AND($U467&gt;=4,$U467&lt;=6),LOOKUP($A$3,Models!$D$7:$D$9,Models!$H$32:$H$34), IF(AND($U467&gt;=7,$U467&lt;=10),LOOKUP($A$3,Models!$D$7:$D$9,Models!$I$32:$I$34), IF($U467 &gt; 10,LOOKUP($A$3,Models!$D$7:$D$9,Models!$J$32:$J$34), 0))))), 0)</f>
        <v>0</v>
      </c>
      <c r="AD467" s="14">
        <f>IF($T467=Models!$E$39,IF($U467&lt;1,LOOKUP($A$3,Models!$D$7:$D$9,Models!$F$40:$F$42),IF(AND($U467&gt;=1,$U467&lt;=4),LOOKUP($A$3,Models!$D$7:$D$9,Models!$G$40:$G$42),IF(AND($U467&gt;=5,$U467&lt;=7),LOOKUP($A$3,Models!$D$7:$D$9,Models!$H$40:$H$42), IF($U467 &gt; 7,LOOKUP($A$3,Models!$D$7:$D$9,Models!$I$40:$I$42), 0)))), 0)</f>
        <v>0</v>
      </c>
      <c r="AE467" s="14">
        <f>IF($T467=Models!$E$44,IF($U467&lt;1,LOOKUP($A$3,Models!$D$7:$D$9,Models!$F$45:$F$47),IF(AND($U467&gt;=1,$U467&lt;=4),LOOKUP($A$3,Models!$D$7:$D$9,Models!$G$45:$G$47),IF(AND($U467&gt;=5,$U467&lt;=7),LOOKUP($A$3,Models!$D$7:$D$9,Models!$H$45:$H$47), IF($U467 &gt; 7,LOOKUP($A$3,Models!$D$7:$D$9,Models!$I$45:$I$47), 0)))), 0)</f>
        <v>0</v>
      </c>
      <c r="AF467" s="14">
        <f>IF($T467=Models!$E$49,IF($U467&lt;1,LOOKUP($A$3,Models!$D$7:$D$9,Models!$F$50:$F$52),IF(AND($U467&gt;=1,$U467&lt;=4),LOOKUP($A$3,Models!$D$7:$D$9,Models!$G$50:$G$52),IF(AND($U467&gt;=5,$U467&lt;=7),LOOKUP($A$3,Models!$D$7:$D$9,Models!$H$50:$H$52), IF($U467 &gt; 7,LOOKUP($A$3,Models!$D$7:$D$9,Models!$I$50:$I$52), 0)))), 0)</f>
        <v>0</v>
      </c>
      <c r="AG467" s="14">
        <f>IF($T467=Models!$E$54,IF($U467&lt;1,LOOKUP($A$3,Models!$D$7:$D$9,Models!$F$55:$F$57),IF(AND($U467&gt;=1,$U467&lt;=4),LOOKUP($A$3,Models!$D$7:$D$9,Models!$G$55:$G$57),IF(AND($U467&gt;=5,$U467&lt;=7),LOOKUP($A$3,Models!$D$7:$D$9,Models!$H$55:$H$57), IF($U467 &gt; 7,LOOKUP($A$3,Models!$D$7:$D$9,Models!$I$55:$I$57), 0)))), 0)</f>
        <v>0</v>
      </c>
      <c r="AH467" s="14">
        <f>IF($T467=Models!$E$59,IF($U467&lt;1,LOOKUP($A$3,Models!$D$7:$D$9,Models!$F$60:$F$62),IF(AND($U467&gt;=1,$U467&lt;=4),LOOKUP($A$3,Models!$D$7:$D$9,Models!$G$60:$G$62),IF(AND($U467&gt;=5,$U467&lt;=7),LOOKUP($A$3,Models!$D$7:$D$9,Models!$H$60:$H$62), IF($U467 &gt; 7,LOOKUP($A$3,Models!$D$7:$D$9,Models!$I$60:$I$62), 0)))), 0)</f>
        <v>0</v>
      </c>
    </row>
    <row r="468" spans="16:34">
      <c r="P468" s="6" t="e">
        <f ca="1">IF(LOOKUP(Beds!A501, Models!$A$4:$A$105, Models!$B$4:$B$105) = "QUEBEC 2", " ", IF(LOOKUP(Beds!A501, Models!$A$4:$A$105, Models!$B$4:$B$105) = "QUEBEC", " ", IF(Beds!B501 = 0, 0, YEAR(NOW())-IF(VALUE(LEFT(Beds!B501,2))&gt;80,CONCATENATE(19,LEFT(Beds!B501,2)),CONCATENATE(20,LEFT(Beds!B501,2))))))</f>
        <v>#N/A</v>
      </c>
      <c r="S468" s="7" t="str">
        <f>LEFT(Beds!A499,4)</f>
        <v/>
      </c>
      <c r="T468" t="str">
        <f>IF(S468 = "", " ", LOOKUP(S468,Models!$A$4:$A$99,Models!$B$4:$B$99))</f>
        <v xml:space="preserve"> </v>
      </c>
      <c r="U468" t="str">
        <f>Beds!C499</f>
        <v/>
      </c>
      <c r="W468">
        <f t="shared" si="7"/>
        <v>0</v>
      </c>
      <c r="X468" s="14">
        <f>IF($T468=Models!$E$6,IF($U468&lt;1,LOOKUP($A$3,Models!$D$7:$D$9,Models!$F$7:$F$9),IF(AND($U468&gt;=1,$U468&lt;=3),LOOKUP($A$3,Models!$D$7:$D$9,Models!$G$7:$G$9),IF(AND($U468&gt;=4,$U468&lt;=6),LOOKUP($A$3,Models!$D$7:$D$9,Models!$H$7:$H$9), IF(AND($U468&gt;=7,$U468&lt;=10),LOOKUP($A$3,Models!$D$7:$D$9,Models!$I$7:$I$9), IF($U468 &gt; 10,LOOKUP($A$3,Models!$D$7:$D$9,Models!$J$7:$J$9), 0))))), 0)</f>
        <v>0</v>
      </c>
      <c r="Y468" s="14">
        <f>IF($T468=Models!$E$11,IF($U468&lt;1,LOOKUP($A$3,Models!$D$7:$D$9,Models!$F$12:$F$14),IF(AND($U468&gt;=1,$U468&lt;=3),LOOKUP($A$3,Models!$D$7:$D$9,Models!$G$12:$G$14),IF(AND($U468&gt;=4,$U468&lt;=6),LOOKUP($A$3,Models!$D$7:$D$9,Models!$H$12:$H$14), IF(AND($U468&gt;=7,$U468&lt;=10),LOOKUP($A$3,Models!$D$7:$D$9,Models!$I$12:$I$14), IF($U468 &gt; 10,LOOKUP($A$3,Models!$D$7:$D$9,Models!$J$12:$J$14), 0))))), 0)</f>
        <v>0</v>
      </c>
      <c r="Z468" s="14">
        <f>IF($T468=Models!$E$16,IF($U468&lt;1,LOOKUP($A$3,Models!$D$7:$D$9,Models!$F$17:$F$19),IF(AND($U468&gt;=1,$U468&lt;=3),LOOKUP($A$3,Models!$D$7:$D$9,Models!$G$17:$G$19),IF(AND($U468&gt;=4,$U468&lt;=6),LOOKUP($A$3,Models!$D$7:$D$9,Models!$H$17:$H$19), IF(AND($U468&gt;=7,$U468&lt;=10),LOOKUP($A$3,Models!$D$7:$D$9,Models!$I$17:$I$19), IF($U468 &gt; 10,LOOKUP($A$3,Models!$D$7:$D$9,Models!$J$17:$J$19), 0))))), 0)</f>
        <v>0</v>
      </c>
      <c r="AA468" s="14">
        <f>IF($T468=Models!$E$21,IF($U468&lt;1,LOOKUP($A$3,Models!$D$7:$D$9,Models!$F$22:$F$24),IF(AND($U468&gt;=1,$U468&lt;=3),LOOKUP($A$3,Models!$D$7:$D$9,Models!$G$22:$G$24),IF(AND($U468&gt;=4,$U468&lt;=6),LOOKUP($A$3,Models!$D$7:$D$9,Models!$H$22:$H$24), IF(AND($U468&gt;=7,$U468&lt;=10),LOOKUP($A$3,Models!$D$7:$D$9,Models!$I$22:$I$24), IF($U468 &gt; 10,LOOKUP($A$3,Models!$D$7:$D$9,Models!$J$22:$J$24), 0))))), 0)</f>
        <v>0</v>
      </c>
      <c r="AB468" s="14">
        <f>IF($T468=Models!$E$26,IF($U468&lt;1,LOOKUP($A$3,Models!$D$7:$D$9,Models!$F$27:$F$29),IF(AND($U468&gt;=1,$U468&lt;=3),LOOKUP($A$3,Models!$D$7:$D$9,Models!$G$27:$G$29),IF(AND($U468&gt;=4,$U468&lt;=6),LOOKUP($A$3,Models!$D$7:$D$9,Models!$H$27:$H$29), IF(AND($U468&gt;=7,$U468&lt;=10),LOOKUP($A$3,Models!$D$7:$D$9,Models!$I$27:$I$29), IF($U468 &gt; 10,LOOKUP($A$3,Models!$D$7:$D$9,Models!$J$27:$J$29), 0))))), 0)</f>
        <v>0</v>
      </c>
      <c r="AC468" s="14">
        <f>IF($T468=Models!$E$31,IF($U468&lt;1,LOOKUP($A$3,Models!$D$7:$D$9,Models!$F$32:$F$34),IF(AND($U468&gt;=1,$U468&lt;=3),LOOKUP($A$3,Models!$D$7:$D$9,Models!$G$32:$G$34),IF(AND($U468&gt;=4,$U468&lt;=6),LOOKUP($A$3,Models!$D$7:$D$9,Models!$H$32:$H$34), IF(AND($U468&gt;=7,$U468&lt;=10),LOOKUP($A$3,Models!$D$7:$D$9,Models!$I$32:$I$34), IF($U468 &gt; 10,LOOKUP($A$3,Models!$D$7:$D$9,Models!$J$32:$J$34), 0))))), 0)</f>
        <v>0</v>
      </c>
      <c r="AD468" s="14">
        <f>IF($T468=Models!$E$39,IF($U468&lt;1,LOOKUP($A$3,Models!$D$7:$D$9,Models!$F$40:$F$42),IF(AND($U468&gt;=1,$U468&lt;=4),LOOKUP($A$3,Models!$D$7:$D$9,Models!$G$40:$G$42),IF(AND($U468&gt;=5,$U468&lt;=7),LOOKUP($A$3,Models!$D$7:$D$9,Models!$H$40:$H$42), IF($U468 &gt; 7,LOOKUP($A$3,Models!$D$7:$D$9,Models!$I$40:$I$42), 0)))), 0)</f>
        <v>0</v>
      </c>
      <c r="AE468" s="14">
        <f>IF($T468=Models!$E$44,IF($U468&lt;1,LOOKUP($A$3,Models!$D$7:$D$9,Models!$F$45:$F$47),IF(AND($U468&gt;=1,$U468&lt;=4),LOOKUP($A$3,Models!$D$7:$D$9,Models!$G$45:$G$47),IF(AND($U468&gt;=5,$U468&lt;=7),LOOKUP($A$3,Models!$D$7:$D$9,Models!$H$45:$H$47), IF($U468 &gt; 7,LOOKUP($A$3,Models!$D$7:$D$9,Models!$I$45:$I$47), 0)))), 0)</f>
        <v>0</v>
      </c>
      <c r="AF468" s="14">
        <f>IF($T468=Models!$E$49,IF($U468&lt;1,LOOKUP($A$3,Models!$D$7:$D$9,Models!$F$50:$F$52),IF(AND($U468&gt;=1,$U468&lt;=4),LOOKUP($A$3,Models!$D$7:$D$9,Models!$G$50:$G$52),IF(AND($U468&gt;=5,$U468&lt;=7),LOOKUP($A$3,Models!$D$7:$D$9,Models!$H$50:$H$52), IF($U468 &gt; 7,LOOKUP($A$3,Models!$D$7:$D$9,Models!$I$50:$I$52), 0)))), 0)</f>
        <v>0</v>
      </c>
      <c r="AG468" s="14">
        <f>IF($T468=Models!$E$54,IF($U468&lt;1,LOOKUP($A$3,Models!$D$7:$D$9,Models!$F$55:$F$57),IF(AND($U468&gt;=1,$U468&lt;=4),LOOKUP($A$3,Models!$D$7:$D$9,Models!$G$55:$G$57),IF(AND($U468&gt;=5,$U468&lt;=7),LOOKUP($A$3,Models!$D$7:$D$9,Models!$H$55:$H$57), IF($U468 &gt; 7,LOOKUP($A$3,Models!$D$7:$D$9,Models!$I$55:$I$57), 0)))), 0)</f>
        <v>0</v>
      </c>
      <c r="AH468" s="14">
        <f>IF($T468=Models!$E$59,IF($U468&lt;1,LOOKUP($A$3,Models!$D$7:$D$9,Models!$F$60:$F$62),IF(AND($U468&gt;=1,$U468&lt;=4),LOOKUP($A$3,Models!$D$7:$D$9,Models!$G$60:$G$62),IF(AND($U468&gt;=5,$U468&lt;=7),LOOKUP($A$3,Models!$D$7:$D$9,Models!$H$60:$H$62), IF($U468 &gt; 7,LOOKUP($A$3,Models!$D$7:$D$9,Models!$I$60:$I$62), 0)))), 0)</f>
        <v>0</v>
      </c>
    </row>
    <row r="469" spans="16:34">
      <c r="P469" s="6" t="e">
        <f ca="1">IF(LOOKUP(Beds!A502, Models!$A$4:$A$105, Models!$B$4:$B$105) = "QUEBEC 2", " ", IF(LOOKUP(Beds!A502, Models!$A$4:$A$105, Models!$B$4:$B$105) = "QUEBEC", " ", IF(Beds!B502 = 0, 0, YEAR(NOW())-IF(VALUE(LEFT(Beds!B502,2))&gt;80,CONCATENATE(19,LEFT(Beds!B502,2)),CONCATENATE(20,LEFT(Beds!B502,2))))))</f>
        <v>#N/A</v>
      </c>
      <c r="S469" s="7" t="str">
        <f>LEFT(Beds!A500,4)</f>
        <v/>
      </c>
      <c r="T469" t="str">
        <f>IF(S469 = "", " ", LOOKUP(S469,Models!$A$4:$A$99,Models!$B$4:$B$99))</f>
        <v xml:space="preserve"> </v>
      </c>
      <c r="U469" t="str">
        <f>Beds!C500</f>
        <v/>
      </c>
      <c r="W469">
        <f t="shared" si="7"/>
        <v>0</v>
      </c>
      <c r="X469" s="14">
        <f>IF($T469=Models!$E$6,IF($U469&lt;1,LOOKUP($A$3,Models!$D$7:$D$9,Models!$F$7:$F$9),IF(AND($U469&gt;=1,$U469&lt;=3),LOOKUP($A$3,Models!$D$7:$D$9,Models!$G$7:$G$9),IF(AND($U469&gt;=4,$U469&lt;=6),LOOKUP($A$3,Models!$D$7:$D$9,Models!$H$7:$H$9), IF(AND($U469&gt;=7,$U469&lt;=10),LOOKUP($A$3,Models!$D$7:$D$9,Models!$I$7:$I$9), IF($U469 &gt; 10,LOOKUP($A$3,Models!$D$7:$D$9,Models!$J$7:$J$9), 0))))), 0)</f>
        <v>0</v>
      </c>
      <c r="Y469" s="14">
        <f>IF($T469=Models!$E$11,IF($U469&lt;1,LOOKUP($A$3,Models!$D$7:$D$9,Models!$F$12:$F$14),IF(AND($U469&gt;=1,$U469&lt;=3),LOOKUP($A$3,Models!$D$7:$D$9,Models!$G$12:$G$14),IF(AND($U469&gt;=4,$U469&lt;=6),LOOKUP($A$3,Models!$D$7:$D$9,Models!$H$12:$H$14), IF(AND($U469&gt;=7,$U469&lt;=10),LOOKUP($A$3,Models!$D$7:$D$9,Models!$I$12:$I$14), IF($U469 &gt; 10,LOOKUP($A$3,Models!$D$7:$D$9,Models!$J$12:$J$14), 0))))), 0)</f>
        <v>0</v>
      </c>
      <c r="Z469" s="14">
        <f>IF($T469=Models!$E$16,IF($U469&lt;1,LOOKUP($A$3,Models!$D$7:$D$9,Models!$F$17:$F$19),IF(AND($U469&gt;=1,$U469&lt;=3),LOOKUP($A$3,Models!$D$7:$D$9,Models!$G$17:$G$19),IF(AND($U469&gt;=4,$U469&lt;=6),LOOKUP($A$3,Models!$D$7:$D$9,Models!$H$17:$H$19), IF(AND($U469&gt;=7,$U469&lt;=10),LOOKUP($A$3,Models!$D$7:$D$9,Models!$I$17:$I$19), IF($U469 &gt; 10,LOOKUP($A$3,Models!$D$7:$D$9,Models!$J$17:$J$19), 0))))), 0)</f>
        <v>0</v>
      </c>
      <c r="AA469" s="14">
        <f>IF($T469=Models!$E$21,IF($U469&lt;1,LOOKUP($A$3,Models!$D$7:$D$9,Models!$F$22:$F$24),IF(AND($U469&gt;=1,$U469&lt;=3),LOOKUP($A$3,Models!$D$7:$D$9,Models!$G$22:$G$24),IF(AND($U469&gt;=4,$U469&lt;=6),LOOKUP($A$3,Models!$D$7:$D$9,Models!$H$22:$H$24), IF(AND($U469&gt;=7,$U469&lt;=10),LOOKUP($A$3,Models!$D$7:$D$9,Models!$I$22:$I$24), IF($U469 &gt; 10,LOOKUP($A$3,Models!$D$7:$D$9,Models!$J$22:$J$24), 0))))), 0)</f>
        <v>0</v>
      </c>
      <c r="AB469" s="14">
        <f>IF($T469=Models!$E$26,IF($U469&lt;1,LOOKUP($A$3,Models!$D$7:$D$9,Models!$F$27:$F$29),IF(AND($U469&gt;=1,$U469&lt;=3),LOOKUP($A$3,Models!$D$7:$D$9,Models!$G$27:$G$29),IF(AND($U469&gt;=4,$U469&lt;=6),LOOKUP($A$3,Models!$D$7:$D$9,Models!$H$27:$H$29), IF(AND($U469&gt;=7,$U469&lt;=10),LOOKUP($A$3,Models!$D$7:$D$9,Models!$I$27:$I$29), IF($U469 &gt; 10,LOOKUP($A$3,Models!$D$7:$D$9,Models!$J$27:$J$29), 0))))), 0)</f>
        <v>0</v>
      </c>
      <c r="AC469" s="14">
        <f>IF($T469=Models!$E$31,IF($U469&lt;1,LOOKUP($A$3,Models!$D$7:$D$9,Models!$F$32:$F$34),IF(AND($U469&gt;=1,$U469&lt;=3),LOOKUP($A$3,Models!$D$7:$D$9,Models!$G$32:$G$34),IF(AND($U469&gt;=4,$U469&lt;=6),LOOKUP($A$3,Models!$D$7:$D$9,Models!$H$32:$H$34), IF(AND($U469&gt;=7,$U469&lt;=10),LOOKUP($A$3,Models!$D$7:$D$9,Models!$I$32:$I$34), IF($U469 &gt; 10,LOOKUP($A$3,Models!$D$7:$D$9,Models!$J$32:$J$34), 0))))), 0)</f>
        <v>0</v>
      </c>
      <c r="AD469" s="14">
        <f>IF($T469=Models!$E$39,IF($U469&lt;1,LOOKUP($A$3,Models!$D$7:$D$9,Models!$F$40:$F$42),IF(AND($U469&gt;=1,$U469&lt;=4),LOOKUP($A$3,Models!$D$7:$D$9,Models!$G$40:$G$42),IF(AND($U469&gt;=5,$U469&lt;=7),LOOKUP($A$3,Models!$D$7:$D$9,Models!$H$40:$H$42), IF($U469 &gt; 7,LOOKUP($A$3,Models!$D$7:$D$9,Models!$I$40:$I$42), 0)))), 0)</f>
        <v>0</v>
      </c>
      <c r="AE469" s="14">
        <f>IF($T469=Models!$E$44,IF($U469&lt;1,LOOKUP($A$3,Models!$D$7:$D$9,Models!$F$45:$F$47),IF(AND($U469&gt;=1,$U469&lt;=4),LOOKUP($A$3,Models!$D$7:$D$9,Models!$G$45:$G$47),IF(AND($U469&gt;=5,$U469&lt;=7),LOOKUP($A$3,Models!$D$7:$D$9,Models!$H$45:$H$47), IF($U469 &gt; 7,LOOKUP($A$3,Models!$D$7:$D$9,Models!$I$45:$I$47), 0)))), 0)</f>
        <v>0</v>
      </c>
      <c r="AF469" s="14">
        <f>IF($T469=Models!$E$49,IF($U469&lt;1,LOOKUP($A$3,Models!$D$7:$D$9,Models!$F$50:$F$52),IF(AND($U469&gt;=1,$U469&lt;=4),LOOKUP($A$3,Models!$D$7:$D$9,Models!$G$50:$G$52),IF(AND($U469&gt;=5,$U469&lt;=7),LOOKUP($A$3,Models!$D$7:$D$9,Models!$H$50:$H$52), IF($U469 &gt; 7,LOOKUP($A$3,Models!$D$7:$D$9,Models!$I$50:$I$52), 0)))), 0)</f>
        <v>0</v>
      </c>
      <c r="AG469" s="14">
        <f>IF($T469=Models!$E$54,IF($U469&lt;1,LOOKUP($A$3,Models!$D$7:$D$9,Models!$F$55:$F$57),IF(AND($U469&gt;=1,$U469&lt;=4),LOOKUP($A$3,Models!$D$7:$D$9,Models!$G$55:$G$57),IF(AND($U469&gt;=5,$U469&lt;=7),LOOKUP($A$3,Models!$D$7:$D$9,Models!$H$55:$H$57), IF($U469 &gt; 7,LOOKUP($A$3,Models!$D$7:$D$9,Models!$I$55:$I$57), 0)))), 0)</f>
        <v>0</v>
      </c>
      <c r="AH469" s="14">
        <f>IF($T469=Models!$E$59,IF($U469&lt;1,LOOKUP($A$3,Models!$D$7:$D$9,Models!$F$60:$F$62),IF(AND($U469&gt;=1,$U469&lt;=4),LOOKUP($A$3,Models!$D$7:$D$9,Models!$G$60:$G$62),IF(AND($U469&gt;=5,$U469&lt;=7),LOOKUP($A$3,Models!$D$7:$D$9,Models!$H$60:$H$62), IF($U469 &gt; 7,LOOKUP($A$3,Models!$D$7:$D$9,Models!$I$60:$I$62), 0)))), 0)</f>
        <v>0</v>
      </c>
    </row>
    <row r="470" spans="16:34">
      <c r="P470" s="6" t="e">
        <f ca="1">IF(LOOKUP(Beds!A503, Models!$A$4:$A$105, Models!$B$4:$B$105) = "QUEBEC 2", " ", IF(LOOKUP(Beds!A503, Models!$A$4:$A$105, Models!$B$4:$B$105) = "QUEBEC", " ", IF(Beds!B503 = 0, 0, YEAR(NOW())-IF(VALUE(LEFT(Beds!B503,2))&gt;80,CONCATENATE(19,LEFT(Beds!B503,2)),CONCATENATE(20,LEFT(Beds!B503,2))))))</f>
        <v>#N/A</v>
      </c>
      <c r="S470" s="7" t="str">
        <f>LEFT(Beds!A501,4)</f>
        <v/>
      </c>
      <c r="T470" t="str">
        <f>IF(S470 = "", " ", LOOKUP(S470,Models!$A$4:$A$99,Models!$B$4:$B$99))</f>
        <v xml:space="preserve"> </v>
      </c>
      <c r="U470">
        <f>Beds!C501</f>
        <v>0</v>
      </c>
      <c r="W470">
        <f t="shared" si="7"/>
        <v>0</v>
      </c>
      <c r="X470" s="14">
        <f>IF($T470=Models!$E$6,IF($U470&lt;1,LOOKUP($A$3,Models!$D$7:$D$9,Models!$F$7:$F$9),IF(AND($U470&gt;=1,$U470&lt;=3),LOOKUP($A$3,Models!$D$7:$D$9,Models!$G$7:$G$9),IF(AND($U470&gt;=4,$U470&lt;=6),LOOKUP($A$3,Models!$D$7:$D$9,Models!$H$7:$H$9), IF(AND($U470&gt;=7,$U470&lt;=10),LOOKUP($A$3,Models!$D$7:$D$9,Models!$I$7:$I$9), IF($U470 &gt; 10,LOOKUP($A$3,Models!$D$7:$D$9,Models!$J$7:$J$9), 0))))), 0)</f>
        <v>0</v>
      </c>
      <c r="Y470" s="14">
        <f>IF($T470=Models!$E$11,IF($U470&lt;1,LOOKUP($A$3,Models!$D$7:$D$9,Models!$F$12:$F$14),IF(AND($U470&gt;=1,$U470&lt;=3),LOOKUP($A$3,Models!$D$7:$D$9,Models!$G$12:$G$14),IF(AND($U470&gt;=4,$U470&lt;=6),LOOKUP($A$3,Models!$D$7:$D$9,Models!$H$12:$H$14), IF(AND($U470&gt;=7,$U470&lt;=10),LOOKUP($A$3,Models!$D$7:$D$9,Models!$I$12:$I$14), IF($U470 &gt; 10,LOOKUP($A$3,Models!$D$7:$D$9,Models!$J$12:$J$14), 0))))), 0)</f>
        <v>0</v>
      </c>
      <c r="Z470" s="14">
        <f>IF($T470=Models!$E$16,IF($U470&lt;1,LOOKUP($A$3,Models!$D$7:$D$9,Models!$F$17:$F$19),IF(AND($U470&gt;=1,$U470&lt;=3),LOOKUP($A$3,Models!$D$7:$D$9,Models!$G$17:$G$19),IF(AND($U470&gt;=4,$U470&lt;=6),LOOKUP($A$3,Models!$D$7:$D$9,Models!$H$17:$H$19), IF(AND($U470&gt;=7,$U470&lt;=10),LOOKUP($A$3,Models!$D$7:$D$9,Models!$I$17:$I$19), IF($U470 &gt; 10,LOOKUP($A$3,Models!$D$7:$D$9,Models!$J$17:$J$19), 0))))), 0)</f>
        <v>0</v>
      </c>
      <c r="AA470" s="14">
        <f>IF($T470=Models!$E$21,IF($U470&lt;1,LOOKUP($A$3,Models!$D$7:$D$9,Models!$F$22:$F$24),IF(AND($U470&gt;=1,$U470&lt;=3),LOOKUP($A$3,Models!$D$7:$D$9,Models!$G$22:$G$24),IF(AND($U470&gt;=4,$U470&lt;=6),LOOKUP($A$3,Models!$D$7:$D$9,Models!$H$22:$H$24), IF(AND($U470&gt;=7,$U470&lt;=10),LOOKUP($A$3,Models!$D$7:$D$9,Models!$I$22:$I$24), IF($U470 &gt; 10,LOOKUP($A$3,Models!$D$7:$D$9,Models!$J$22:$J$24), 0))))), 0)</f>
        <v>0</v>
      </c>
      <c r="AB470" s="14">
        <f>IF($T470=Models!$E$26,IF($U470&lt;1,LOOKUP($A$3,Models!$D$7:$D$9,Models!$F$27:$F$29),IF(AND($U470&gt;=1,$U470&lt;=3),LOOKUP($A$3,Models!$D$7:$D$9,Models!$G$27:$G$29),IF(AND($U470&gt;=4,$U470&lt;=6),LOOKUP($A$3,Models!$D$7:$D$9,Models!$H$27:$H$29), IF(AND($U470&gt;=7,$U470&lt;=10),LOOKUP($A$3,Models!$D$7:$D$9,Models!$I$27:$I$29), IF($U470 &gt; 10,LOOKUP($A$3,Models!$D$7:$D$9,Models!$J$27:$J$29), 0))))), 0)</f>
        <v>0</v>
      </c>
      <c r="AC470" s="14">
        <f>IF($T470=Models!$E$31,IF($U470&lt;1,LOOKUP($A$3,Models!$D$7:$D$9,Models!$F$32:$F$34),IF(AND($U470&gt;=1,$U470&lt;=3),LOOKUP($A$3,Models!$D$7:$D$9,Models!$G$32:$G$34),IF(AND($U470&gt;=4,$U470&lt;=6),LOOKUP($A$3,Models!$D$7:$D$9,Models!$H$32:$H$34), IF(AND($U470&gt;=7,$U470&lt;=10),LOOKUP($A$3,Models!$D$7:$D$9,Models!$I$32:$I$34), IF($U470 &gt; 10,LOOKUP($A$3,Models!$D$7:$D$9,Models!$J$32:$J$34), 0))))), 0)</f>
        <v>0</v>
      </c>
      <c r="AD470" s="14">
        <f>IF($T470=Models!$E$39,IF($U470&lt;1,LOOKUP($A$3,Models!$D$7:$D$9,Models!$F$40:$F$42),IF(AND($U470&gt;=1,$U470&lt;=4),LOOKUP($A$3,Models!$D$7:$D$9,Models!$G$40:$G$42),IF(AND($U470&gt;=5,$U470&lt;=7),LOOKUP($A$3,Models!$D$7:$D$9,Models!$H$40:$H$42), IF($U470 &gt; 7,LOOKUP($A$3,Models!$D$7:$D$9,Models!$I$40:$I$42), 0)))), 0)</f>
        <v>0</v>
      </c>
      <c r="AE470" s="14">
        <f>IF($T470=Models!$E$44,IF($U470&lt;1,LOOKUP($A$3,Models!$D$7:$D$9,Models!$F$45:$F$47),IF(AND($U470&gt;=1,$U470&lt;=4),LOOKUP($A$3,Models!$D$7:$D$9,Models!$G$45:$G$47),IF(AND($U470&gt;=5,$U470&lt;=7),LOOKUP($A$3,Models!$D$7:$D$9,Models!$H$45:$H$47), IF($U470 &gt; 7,LOOKUP($A$3,Models!$D$7:$D$9,Models!$I$45:$I$47), 0)))), 0)</f>
        <v>0</v>
      </c>
      <c r="AF470" s="14">
        <f>IF($T470=Models!$E$49,IF($U470&lt;1,LOOKUP($A$3,Models!$D$7:$D$9,Models!$F$50:$F$52),IF(AND($U470&gt;=1,$U470&lt;=4),LOOKUP($A$3,Models!$D$7:$D$9,Models!$G$50:$G$52),IF(AND($U470&gt;=5,$U470&lt;=7),LOOKUP($A$3,Models!$D$7:$D$9,Models!$H$50:$H$52), IF($U470 &gt; 7,LOOKUP($A$3,Models!$D$7:$D$9,Models!$I$50:$I$52), 0)))), 0)</f>
        <v>0</v>
      </c>
      <c r="AG470" s="14">
        <f>IF($T470=Models!$E$54,IF($U470&lt;1,LOOKUP($A$3,Models!$D$7:$D$9,Models!$F$55:$F$57),IF(AND($U470&gt;=1,$U470&lt;=4),LOOKUP($A$3,Models!$D$7:$D$9,Models!$G$55:$G$57),IF(AND($U470&gt;=5,$U470&lt;=7),LOOKUP($A$3,Models!$D$7:$D$9,Models!$H$55:$H$57), IF($U470 &gt; 7,LOOKUP($A$3,Models!$D$7:$D$9,Models!$I$55:$I$57), 0)))), 0)</f>
        <v>0</v>
      </c>
      <c r="AH470" s="14">
        <f>IF($T470=Models!$E$59,IF($U470&lt;1,LOOKUP($A$3,Models!$D$7:$D$9,Models!$F$60:$F$62),IF(AND($U470&gt;=1,$U470&lt;=4),LOOKUP($A$3,Models!$D$7:$D$9,Models!$G$60:$G$62),IF(AND($U470&gt;=5,$U470&lt;=7),LOOKUP($A$3,Models!$D$7:$D$9,Models!$H$60:$H$62), IF($U470 &gt; 7,LOOKUP($A$3,Models!$D$7:$D$9,Models!$I$60:$I$62), 0)))), 0)</f>
        <v>0</v>
      </c>
    </row>
    <row r="471" spans="16:34">
      <c r="P471" s="6" t="e">
        <f ca="1">IF(LOOKUP(Beds!A504, Models!$A$4:$A$105, Models!$B$4:$B$105) = "QUEBEC 2", " ", IF(LOOKUP(Beds!A504, Models!$A$4:$A$105, Models!$B$4:$B$105) = "QUEBEC", " ", IF(Beds!B504 = 0, 0, YEAR(NOW())-IF(VALUE(LEFT(Beds!B504,2))&gt;80,CONCATENATE(19,LEFT(Beds!B504,2)),CONCATENATE(20,LEFT(Beds!B504,2))))))</f>
        <v>#N/A</v>
      </c>
      <c r="S471" s="7" t="str">
        <f>LEFT(Beds!A502,4)</f>
        <v/>
      </c>
      <c r="T471" t="str">
        <f>IF(S471 = "", " ", LOOKUP(S471,Models!$A$4:$A$99,Models!$B$4:$B$99))</f>
        <v xml:space="preserve"> </v>
      </c>
      <c r="U471">
        <f>Beds!C502</f>
        <v>0</v>
      </c>
      <c r="W471">
        <f t="shared" si="7"/>
        <v>0</v>
      </c>
      <c r="X471" s="14">
        <f>IF($T471=Models!$E$6,IF($U471&lt;1,LOOKUP($A$3,Models!$D$7:$D$9,Models!$F$7:$F$9),IF(AND($U471&gt;=1,$U471&lt;=3),LOOKUP($A$3,Models!$D$7:$D$9,Models!$G$7:$G$9),IF(AND($U471&gt;=4,$U471&lt;=6),LOOKUP($A$3,Models!$D$7:$D$9,Models!$H$7:$H$9), IF(AND($U471&gt;=7,$U471&lt;=10),LOOKUP($A$3,Models!$D$7:$D$9,Models!$I$7:$I$9), IF($U471 &gt; 10,LOOKUP($A$3,Models!$D$7:$D$9,Models!$J$7:$J$9), 0))))), 0)</f>
        <v>0</v>
      </c>
      <c r="Y471" s="14">
        <f>IF($T471=Models!$E$11,IF($U471&lt;1,LOOKUP($A$3,Models!$D$7:$D$9,Models!$F$12:$F$14),IF(AND($U471&gt;=1,$U471&lt;=3),LOOKUP($A$3,Models!$D$7:$D$9,Models!$G$12:$G$14),IF(AND($U471&gt;=4,$U471&lt;=6),LOOKUP($A$3,Models!$D$7:$D$9,Models!$H$12:$H$14), IF(AND($U471&gt;=7,$U471&lt;=10),LOOKUP($A$3,Models!$D$7:$D$9,Models!$I$12:$I$14), IF($U471 &gt; 10,LOOKUP($A$3,Models!$D$7:$D$9,Models!$J$12:$J$14), 0))))), 0)</f>
        <v>0</v>
      </c>
      <c r="Z471" s="14">
        <f>IF($T471=Models!$E$16,IF($U471&lt;1,LOOKUP($A$3,Models!$D$7:$D$9,Models!$F$17:$F$19),IF(AND($U471&gt;=1,$U471&lt;=3),LOOKUP($A$3,Models!$D$7:$D$9,Models!$G$17:$G$19),IF(AND($U471&gt;=4,$U471&lt;=6),LOOKUP($A$3,Models!$D$7:$D$9,Models!$H$17:$H$19), IF(AND($U471&gt;=7,$U471&lt;=10),LOOKUP($A$3,Models!$D$7:$D$9,Models!$I$17:$I$19), IF($U471 &gt; 10,LOOKUP($A$3,Models!$D$7:$D$9,Models!$J$17:$J$19), 0))))), 0)</f>
        <v>0</v>
      </c>
      <c r="AA471" s="14">
        <f>IF($T471=Models!$E$21,IF($U471&lt;1,LOOKUP($A$3,Models!$D$7:$D$9,Models!$F$22:$F$24),IF(AND($U471&gt;=1,$U471&lt;=3),LOOKUP($A$3,Models!$D$7:$D$9,Models!$G$22:$G$24),IF(AND($U471&gt;=4,$U471&lt;=6),LOOKUP($A$3,Models!$D$7:$D$9,Models!$H$22:$H$24), IF(AND($U471&gt;=7,$U471&lt;=10),LOOKUP($A$3,Models!$D$7:$D$9,Models!$I$22:$I$24), IF($U471 &gt; 10,LOOKUP($A$3,Models!$D$7:$D$9,Models!$J$22:$J$24), 0))))), 0)</f>
        <v>0</v>
      </c>
      <c r="AB471" s="14">
        <f>IF($T471=Models!$E$26,IF($U471&lt;1,LOOKUP($A$3,Models!$D$7:$D$9,Models!$F$27:$F$29),IF(AND($U471&gt;=1,$U471&lt;=3),LOOKUP($A$3,Models!$D$7:$D$9,Models!$G$27:$G$29),IF(AND($U471&gt;=4,$U471&lt;=6),LOOKUP($A$3,Models!$D$7:$D$9,Models!$H$27:$H$29), IF(AND($U471&gt;=7,$U471&lt;=10),LOOKUP($A$3,Models!$D$7:$D$9,Models!$I$27:$I$29), IF($U471 &gt; 10,LOOKUP($A$3,Models!$D$7:$D$9,Models!$J$27:$J$29), 0))))), 0)</f>
        <v>0</v>
      </c>
      <c r="AC471" s="14">
        <f>IF($T471=Models!$E$31,IF($U471&lt;1,LOOKUP($A$3,Models!$D$7:$D$9,Models!$F$32:$F$34),IF(AND($U471&gt;=1,$U471&lt;=3),LOOKUP($A$3,Models!$D$7:$D$9,Models!$G$32:$G$34),IF(AND($U471&gt;=4,$U471&lt;=6),LOOKUP($A$3,Models!$D$7:$D$9,Models!$H$32:$H$34), IF(AND($U471&gt;=7,$U471&lt;=10),LOOKUP($A$3,Models!$D$7:$D$9,Models!$I$32:$I$34), IF($U471 &gt; 10,LOOKUP($A$3,Models!$D$7:$D$9,Models!$J$32:$J$34), 0))))), 0)</f>
        <v>0</v>
      </c>
      <c r="AD471" s="14">
        <f>IF($T471=Models!$E$39,IF($U471&lt;1,LOOKUP($A$3,Models!$D$7:$D$9,Models!$F$40:$F$42),IF(AND($U471&gt;=1,$U471&lt;=4),LOOKUP($A$3,Models!$D$7:$D$9,Models!$G$40:$G$42),IF(AND($U471&gt;=5,$U471&lt;=7),LOOKUP($A$3,Models!$D$7:$D$9,Models!$H$40:$H$42), IF($U471 &gt; 7,LOOKUP($A$3,Models!$D$7:$D$9,Models!$I$40:$I$42), 0)))), 0)</f>
        <v>0</v>
      </c>
      <c r="AE471" s="14">
        <f>IF($T471=Models!$E$44,IF($U471&lt;1,LOOKUP($A$3,Models!$D$7:$D$9,Models!$F$45:$F$47),IF(AND($U471&gt;=1,$U471&lt;=4),LOOKUP($A$3,Models!$D$7:$D$9,Models!$G$45:$G$47),IF(AND($U471&gt;=5,$U471&lt;=7),LOOKUP($A$3,Models!$D$7:$D$9,Models!$H$45:$H$47), IF($U471 &gt; 7,LOOKUP($A$3,Models!$D$7:$D$9,Models!$I$45:$I$47), 0)))), 0)</f>
        <v>0</v>
      </c>
      <c r="AF471" s="14">
        <f>IF($T471=Models!$E$49,IF($U471&lt;1,LOOKUP($A$3,Models!$D$7:$D$9,Models!$F$50:$F$52),IF(AND($U471&gt;=1,$U471&lt;=4),LOOKUP($A$3,Models!$D$7:$D$9,Models!$G$50:$G$52),IF(AND($U471&gt;=5,$U471&lt;=7),LOOKUP($A$3,Models!$D$7:$D$9,Models!$H$50:$H$52), IF($U471 &gt; 7,LOOKUP($A$3,Models!$D$7:$D$9,Models!$I$50:$I$52), 0)))), 0)</f>
        <v>0</v>
      </c>
      <c r="AG471" s="14">
        <f>IF($T471=Models!$E$54,IF($U471&lt;1,LOOKUP($A$3,Models!$D$7:$D$9,Models!$F$55:$F$57),IF(AND($U471&gt;=1,$U471&lt;=4),LOOKUP($A$3,Models!$D$7:$D$9,Models!$G$55:$G$57),IF(AND($U471&gt;=5,$U471&lt;=7),LOOKUP($A$3,Models!$D$7:$D$9,Models!$H$55:$H$57), IF($U471 &gt; 7,LOOKUP($A$3,Models!$D$7:$D$9,Models!$I$55:$I$57), 0)))), 0)</f>
        <v>0</v>
      </c>
      <c r="AH471" s="14">
        <f>IF($T471=Models!$E$59,IF($U471&lt;1,LOOKUP($A$3,Models!$D$7:$D$9,Models!$F$60:$F$62),IF(AND($U471&gt;=1,$U471&lt;=4),LOOKUP($A$3,Models!$D$7:$D$9,Models!$G$60:$G$62),IF(AND($U471&gt;=5,$U471&lt;=7),LOOKUP($A$3,Models!$D$7:$D$9,Models!$H$60:$H$62), IF($U471 &gt; 7,LOOKUP($A$3,Models!$D$7:$D$9,Models!$I$60:$I$62), 0)))), 0)</f>
        <v>0</v>
      </c>
    </row>
    <row r="472" spans="16:34">
      <c r="P472" s="6" t="e">
        <f ca="1">IF(LOOKUP(Beds!A505, Models!$A$4:$A$105, Models!$B$4:$B$105) = "QUEBEC 2", " ", IF(LOOKUP(Beds!A505, Models!$A$4:$A$105, Models!$B$4:$B$105) = "QUEBEC", " ", IF(Beds!B505 = 0, 0, YEAR(NOW())-IF(VALUE(LEFT(Beds!B505,2))&gt;80,CONCATENATE(19,LEFT(Beds!B505,2)),CONCATENATE(20,LEFT(Beds!B505,2))))))</f>
        <v>#N/A</v>
      </c>
      <c r="S472" s="7" t="str">
        <f>LEFT(Beds!A503,4)</f>
        <v/>
      </c>
      <c r="T472" t="str">
        <f>IF(S472 = "", " ", LOOKUP(S472,Models!$A$4:$A$99,Models!$B$4:$B$99))</f>
        <v xml:space="preserve"> </v>
      </c>
      <c r="U472">
        <f>Beds!C503</f>
        <v>0</v>
      </c>
      <c r="W472">
        <f t="shared" si="7"/>
        <v>0</v>
      </c>
      <c r="X472" s="14">
        <f>IF($T472=Models!$E$6,IF($U472&lt;1,LOOKUP($A$3,Models!$D$7:$D$9,Models!$F$7:$F$9),IF(AND($U472&gt;=1,$U472&lt;=3),LOOKUP($A$3,Models!$D$7:$D$9,Models!$G$7:$G$9),IF(AND($U472&gt;=4,$U472&lt;=6),LOOKUP($A$3,Models!$D$7:$D$9,Models!$H$7:$H$9), IF(AND($U472&gt;=7,$U472&lt;=10),LOOKUP($A$3,Models!$D$7:$D$9,Models!$I$7:$I$9), IF($U472 &gt; 10,LOOKUP($A$3,Models!$D$7:$D$9,Models!$J$7:$J$9), 0))))), 0)</f>
        <v>0</v>
      </c>
      <c r="Y472" s="14">
        <f>IF($T472=Models!$E$11,IF($U472&lt;1,LOOKUP($A$3,Models!$D$7:$D$9,Models!$F$12:$F$14),IF(AND($U472&gt;=1,$U472&lt;=3),LOOKUP($A$3,Models!$D$7:$D$9,Models!$G$12:$G$14),IF(AND($U472&gt;=4,$U472&lt;=6),LOOKUP($A$3,Models!$D$7:$D$9,Models!$H$12:$H$14), IF(AND($U472&gt;=7,$U472&lt;=10),LOOKUP($A$3,Models!$D$7:$D$9,Models!$I$12:$I$14), IF($U472 &gt; 10,LOOKUP($A$3,Models!$D$7:$D$9,Models!$J$12:$J$14), 0))))), 0)</f>
        <v>0</v>
      </c>
      <c r="Z472" s="14">
        <f>IF($T472=Models!$E$16,IF($U472&lt;1,LOOKUP($A$3,Models!$D$7:$D$9,Models!$F$17:$F$19),IF(AND($U472&gt;=1,$U472&lt;=3),LOOKUP($A$3,Models!$D$7:$D$9,Models!$G$17:$G$19),IF(AND($U472&gt;=4,$U472&lt;=6),LOOKUP($A$3,Models!$D$7:$D$9,Models!$H$17:$H$19), IF(AND($U472&gt;=7,$U472&lt;=10),LOOKUP($A$3,Models!$D$7:$D$9,Models!$I$17:$I$19), IF($U472 &gt; 10,LOOKUP($A$3,Models!$D$7:$D$9,Models!$J$17:$J$19), 0))))), 0)</f>
        <v>0</v>
      </c>
      <c r="AA472" s="14">
        <f>IF($T472=Models!$E$21,IF($U472&lt;1,LOOKUP($A$3,Models!$D$7:$D$9,Models!$F$22:$F$24),IF(AND($U472&gt;=1,$U472&lt;=3),LOOKUP($A$3,Models!$D$7:$D$9,Models!$G$22:$G$24),IF(AND($U472&gt;=4,$U472&lt;=6),LOOKUP($A$3,Models!$D$7:$D$9,Models!$H$22:$H$24), IF(AND($U472&gt;=7,$U472&lt;=10),LOOKUP($A$3,Models!$D$7:$D$9,Models!$I$22:$I$24), IF($U472 &gt; 10,LOOKUP($A$3,Models!$D$7:$D$9,Models!$J$22:$J$24), 0))))), 0)</f>
        <v>0</v>
      </c>
      <c r="AB472" s="14">
        <f>IF($T472=Models!$E$26,IF($U472&lt;1,LOOKUP($A$3,Models!$D$7:$D$9,Models!$F$27:$F$29),IF(AND($U472&gt;=1,$U472&lt;=3),LOOKUP($A$3,Models!$D$7:$D$9,Models!$G$27:$G$29),IF(AND($U472&gt;=4,$U472&lt;=6),LOOKUP($A$3,Models!$D$7:$D$9,Models!$H$27:$H$29), IF(AND($U472&gt;=7,$U472&lt;=10),LOOKUP($A$3,Models!$D$7:$D$9,Models!$I$27:$I$29), IF($U472 &gt; 10,LOOKUP($A$3,Models!$D$7:$D$9,Models!$J$27:$J$29), 0))))), 0)</f>
        <v>0</v>
      </c>
      <c r="AC472" s="14">
        <f>IF($T472=Models!$E$31,IF($U472&lt;1,LOOKUP($A$3,Models!$D$7:$D$9,Models!$F$32:$F$34),IF(AND($U472&gt;=1,$U472&lt;=3),LOOKUP($A$3,Models!$D$7:$D$9,Models!$G$32:$G$34),IF(AND($U472&gt;=4,$U472&lt;=6),LOOKUP($A$3,Models!$D$7:$D$9,Models!$H$32:$H$34), IF(AND($U472&gt;=7,$U472&lt;=10),LOOKUP($A$3,Models!$D$7:$D$9,Models!$I$32:$I$34), IF($U472 &gt; 10,LOOKUP($A$3,Models!$D$7:$D$9,Models!$J$32:$J$34), 0))))), 0)</f>
        <v>0</v>
      </c>
      <c r="AD472" s="14">
        <f>IF($T472=Models!$E$39,IF($U472&lt;1,LOOKUP($A$3,Models!$D$7:$D$9,Models!$F$40:$F$42),IF(AND($U472&gt;=1,$U472&lt;=4),LOOKUP($A$3,Models!$D$7:$D$9,Models!$G$40:$G$42),IF(AND($U472&gt;=5,$U472&lt;=7),LOOKUP($A$3,Models!$D$7:$D$9,Models!$H$40:$H$42), IF($U472 &gt; 7,LOOKUP($A$3,Models!$D$7:$D$9,Models!$I$40:$I$42), 0)))), 0)</f>
        <v>0</v>
      </c>
      <c r="AE472" s="14">
        <f>IF($T472=Models!$E$44,IF($U472&lt;1,LOOKUP($A$3,Models!$D$7:$D$9,Models!$F$45:$F$47),IF(AND($U472&gt;=1,$U472&lt;=4),LOOKUP($A$3,Models!$D$7:$D$9,Models!$G$45:$G$47),IF(AND($U472&gt;=5,$U472&lt;=7),LOOKUP($A$3,Models!$D$7:$D$9,Models!$H$45:$H$47), IF($U472 &gt; 7,LOOKUP($A$3,Models!$D$7:$D$9,Models!$I$45:$I$47), 0)))), 0)</f>
        <v>0</v>
      </c>
      <c r="AF472" s="14">
        <f>IF($T472=Models!$E$49,IF($U472&lt;1,LOOKUP($A$3,Models!$D$7:$D$9,Models!$F$50:$F$52),IF(AND($U472&gt;=1,$U472&lt;=4),LOOKUP($A$3,Models!$D$7:$D$9,Models!$G$50:$G$52),IF(AND($U472&gt;=5,$U472&lt;=7),LOOKUP($A$3,Models!$D$7:$D$9,Models!$H$50:$H$52), IF($U472 &gt; 7,LOOKUP($A$3,Models!$D$7:$D$9,Models!$I$50:$I$52), 0)))), 0)</f>
        <v>0</v>
      </c>
      <c r="AG472" s="14">
        <f>IF($T472=Models!$E$54,IF($U472&lt;1,LOOKUP($A$3,Models!$D$7:$D$9,Models!$F$55:$F$57),IF(AND($U472&gt;=1,$U472&lt;=4),LOOKUP($A$3,Models!$D$7:$D$9,Models!$G$55:$G$57),IF(AND($U472&gt;=5,$U472&lt;=7),LOOKUP($A$3,Models!$D$7:$D$9,Models!$H$55:$H$57), IF($U472 &gt; 7,LOOKUP($A$3,Models!$D$7:$D$9,Models!$I$55:$I$57), 0)))), 0)</f>
        <v>0</v>
      </c>
      <c r="AH472" s="14">
        <f>IF($T472=Models!$E$59,IF($U472&lt;1,LOOKUP($A$3,Models!$D$7:$D$9,Models!$F$60:$F$62),IF(AND($U472&gt;=1,$U472&lt;=4),LOOKUP($A$3,Models!$D$7:$D$9,Models!$G$60:$G$62),IF(AND($U472&gt;=5,$U472&lt;=7),LOOKUP($A$3,Models!$D$7:$D$9,Models!$H$60:$H$62), IF($U472 &gt; 7,LOOKUP($A$3,Models!$D$7:$D$9,Models!$I$60:$I$62), 0)))), 0)</f>
        <v>0</v>
      </c>
    </row>
    <row r="473" spans="16:34">
      <c r="P473" s="6" t="e">
        <f ca="1">IF(LOOKUP(Beds!A506, Models!$A$4:$A$105, Models!$B$4:$B$105) = "QUEBEC 2", " ", IF(LOOKUP(Beds!A506, Models!$A$4:$A$105, Models!$B$4:$B$105) = "QUEBEC", " ", IF(Beds!B506 = 0, 0, YEAR(NOW())-IF(VALUE(LEFT(Beds!B506,2))&gt;80,CONCATENATE(19,LEFT(Beds!B506,2)),CONCATENATE(20,LEFT(Beds!B506,2))))))</f>
        <v>#N/A</v>
      </c>
      <c r="S473" s="7" t="str">
        <f>LEFT(Beds!A504,4)</f>
        <v/>
      </c>
      <c r="T473" t="str">
        <f>IF(S473 = "", " ", LOOKUP(S473,Models!$A$4:$A$99,Models!$B$4:$B$99))</f>
        <v xml:space="preserve"> </v>
      </c>
      <c r="U473">
        <f>Beds!C504</f>
        <v>0</v>
      </c>
      <c r="W473">
        <f t="shared" si="7"/>
        <v>0</v>
      </c>
      <c r="X473" s="14">
        <f>IF($T473=Models!$E$6,IF($U473&lt;1,LOOKUP($A$3,Models!$D$7:$D$9,Models!$F$7:$F$9),IF(AND($U473&gt;=1,$U473&lt;=3),LOOKUP($A$3,Models!$D$7:$D$9,Models!$G$7:$G$9),IF(AND($U473&gt;=4,$U473&lt;=6),LOOKUP($A$3,Models!$D$7:$D$9,Models!$H$7:$H$9), IF(AND($U473&gt;=7,$U473&lt;=10),LOOKUP($A$3,Models!$D$7:$D$9,Models!$I$7:$I$9), IF($U473 &gt; 10,LOOKUP($A$3,Models!$D$7:$D$9,Models!$J$7:$J$9), 0))))), 0)</f>
        <v>0</v>
      </c>
      <c r="Y473" s="14">
        <f>IF($T473=Models!$E$11,IF($U473&lt;1,LOOKUP($A$3,Models!$D$7:$D$9,Models!$F$12:$F$14),IF(AND($U473&gt;=1,$U473&lt;=3),LOOKUP($A$3,Models!$D$7:$D$9,Models!$G$12:$G$14),IF(AND($U473&gt;=4,$U473&lt;=6),LOOKUP($A$3,Models!$D$7:$D$9,Models!$H$12:$H$14), IF(AND($U473&gt;=7,$U473&lt;=10),LOOKUP($A$3,Models!$D$7:$D$9,Models!$I$12:$I$14), IF($U473 &gt; 10,LOOKUP($A$3,Models!$D$7:$D$9,Models!$J$12:$J$14), 0))))), 0)</f>
        <v>0</v>
      </c>
      <c r="Z473" s="14">
        <f>IF($T473=Models!$E$16,IF($U473&lt;1,LOOKUP($A$3,Models!$D$7:$D$9,Models!$F$17:$F$19),IF(AND($U473&gt;=1,$U473&lt;=3),LOOKUP($A$3,Models!$D$7:$D$9,Models!$G$17:$G$19),IF(AND($U473&gt;=4,$U473&lt;=6),LOOKUP($A$3,Models!$D$7:$D$9,Models!$H$17:$H$19), IF(AND($U473&gt;=7,$U473&lt;=10),LOOKUP($A$3,Models!$D$7:$D$9,Models!$I$17:$I$19), IF($U473 &gt; 10,LOOKUP($A$3,Models!$D$7:$D$9,Models!$J$17:$J$19), 0))))), 0)</f>
        <v>0</v>
      </c>
      <c r="AA473" s="14">
        <f>IF($T473=Models!$E$21,IF($U473&lt;1,LOOKUP($A$3,Models!$D$7:$D$9,Models!$F$22:$F$24),IF(AND($U473&gt;=1,$U473&lt;=3),LOOKUP($A$3,Models!$D$7:$D$9,Models!$G$22:$G$24),IF(AND($U473&gt;=4,$U473&lt;=6),LOOKUP($A$3,Models!$D$7:$D$9,Models!$H$22:$H$24), IF(AND($U473&gt;=7,$U473&lt;=10),LOOKUP($A$3,Models!$D$7:$D$9,Models!$I$22:$I$24), IF($U473 &gt; 10,LOOKUP($A$3,Models!$D$7:$D$9,Models!$J$22:$J$24), 0))))), 0)</f>
        <v>0</v>
      </c>
      <c r="AB473" s="14">
        <f>IF($T473=Models!$E$26,IF($U473&lt;1,LOOKUP($A$3,Models!$D$7:$D$9,Models!$F$27:$F$29),IF(AND($U473&gt;=1,$U473&lt;=3),LOOKUP($A$3,Models!$D$7:$D$9,Models!$G$27:$G$29),IF(AND($U473&gt;=4,$U473&lt;=6),LOOKUP($A$3,Models!$D$7:$D$9,Models!$H$27:$H$29), IF(AND($U473&gt;=7,$U473&lt;=10),LOOKUP($A$3,Models!$D$7:$D$9,Models!$I$27:$I$29), IF($U473 &gt; 10,LOOKUP($A$3,Models!$D$7:$D$9,Models!$J$27:$J$29), 0))))), 0)</f>
        <v>0</v>
      </c>
      <c r="AC473" s="14">
        <f>IF($T473=Models!$E$31,IF($U473&lt;1,LOOKUP($A$3,Models!$D$7:$D$9,Models!$F$32:$F$34),IF(AND($U473&gt;=1,$U473&lt;=3),LOOKUP($A$3,Models!$D$7:$D$9,Models!$G$32:$G$34),IF(AND($U473&gt;=4,$U473&lt;=6),LOOKUP($A$3,Models!$D$7:$D$9,Models!$H$32:$H$34), IF(AND($U473&gt;=7,$U473&lt;=10),LOOKUP($A$3,Models!$D$7:$D$9,Models!$I$32:$I$34), IF($U473 &gt; 10,LOOKUP($A$3,Models!$D$7:$D$9,Models!$J$32:$J$34), 0))))), 0)</f>
        <v>0</v>
      </c>
      <c r="AD473" s="14">
        <f>IF($T473=Models!$E$39,IF($U473&lt;1,LOOKUP($A$3,Models!$D$7:$D$9,Models!$F$40:$F$42),IF(AND($U473&gt;=1,$U473&lt;=4),LOOKUP($A$3,Models!$D$7:$D$9,Models!$G$40:$G$42),IF(AND($U473&gt;=5,$U473&lt;=7),LOOKUP($A$3,Models!$D$7:$D$9,Models!$H$40:$H$42), IF($U473 &gt; 7,LOOKUP($A$3,Models!$D$7:$D$9,Models!$I$40:$I$42), 0)))), 0)</f>
        <v>0</v>
      </c>
      <c r="AE473" s="14">
        <f>IF($T473=Models!$E$44,IF($U473&lt;1,LOOKUP($A$3,Models!$D$7:$D$9,Models!$F$45:$F$47),IF(AND($U473&gt;=1,$U473&lt;=4),LOOKUP($A$3,Models!$D$7:$D$9,Models!$G$45:$G$47),IF(AND($U473&gt;=5,$U473&lt;=7),LOOKUP($A$3,Models!$D$7:$D$9,Models!$H$45:$H$47), IF($U473 &gt; 7,LOOKUP($A$3,Models!$D$7:$D$9,Models!$I$45:$I$47), 0)))), 0)</f>
        <v>0</v>
      </c>
      <c r="AF473" s="14">
        <f>IF($T473=Models!$E$49,IF($U473&lt;1,LOOKUP($A$3,Models!$D$7:$D$9,Models!$F$50:$F$52),IF(AND($U473&gt;=1,$U473&lt;=4),LOOKUP($A$3,Models!$D$7:$D$9,Models!$G$50:$G$52),IF(AND($U473&gt;=5,$U473&lt;=7),LOOKUP($A$3,Models!$D$7:$D$9,Models!$H$50:$H$52), IF($U473 &gt; 7,LOOKUP($A$3,Models!$D$7:$D$9,Models!$I$50:$I$52), 0)))), 0)</f>
        <v>0</v>
      </c>
      <c r="AG473" s="14">
        <f>IF($T473=Models!$E$54,IF($U473&lt;1,LOOKUP($A$3,Models!$D$7:$D$9,Models!$F$55:$F$57),IF(AND($U473&gt;=1,$U473&lt;=4),LOOKUP($A$3,Models!$D$7:$D$9,Models!$G$55:$G$57),IF(AND($U473&gt;=5,$U473&lt;=7),LOOKUP($A$3,Models!$D$7:$D$9,Models!$H$55:$H$57), IF($U473 &gt; 7,LOOKUP($A$3,Models!$D$7:$D$9,Models!$I$55:$I$57), 0)))), 0)</f>
        <v>0</v>
      </c>
      <c r="AH473" s="14">
        <f>IF($T473=Models!$E$59,IF($U473&lt;1,LOOKUP($A$3,Models!$D$7:$D$9,Models!$F$60:$F$62),IF(AND($U473&gt;=1,$U473&lt;=4),LOOKUP($A$3,Models!$D$7:$D$9,Models!$G$60:$G$62),IF(AND($U473&gt;=5,$U473&lt;=7),LOOKUP($A$3,Models!$D$7:$D$9,Models!$H$60:$H$62), IF($U473 &gt; 7,LOOKUP($A$3,Models!$D$7:$D$9,Models!$I$60:$I$62), 0)))), 0)</f>
        <v>0</v>
      </c>
    </row>
    <row r="474" spans="16:34">
      <c r="P474" s="6" t="e">
        <f ca="1">IF(LOOKUP(Beds!A507, Models!$A$4:$A$105, Models!$B$4:$B$105) = "QUEBEC 2", " ", IF(LOOKUP(Beds!A507, Models!$A$4:$A$105, Models!$B$4:$B$105) = "QUEBEC", " ", IF(Beds!B507 = 0, 0, YEAR(NOW())-IF(VALUE(LEFT(Beds!B507,2))&gt;80,CONCATENATE(19,LEFT(Beds!B507,2)),CONCATENATE(20,LEFT(Beds!B507,2))))))</f>
        <v>#N/A</v>
      </c>
      <c r="S474" s="7" t="str">
        <f>LEFT(Beds!A505,4)</f>
        <v/>
      </c>
      <c r="T474" t="str">
        <f>IF(S474 = "", " ", LOOKUP(S474,Models!$A$4:$A$99,Models!$B$4:$B$99))</f>
        <v xml:space="preserve"> </v>
      </c>
      <c r="U474">
        <f>Beds!C505</f>
        <v>0</v>
      </c>
      <c r="W474">
        <f t="shared" si="7"/>
        <v>0</v>
      </c>
      <c r="X474" s="14">
        <f>IF($T474=Models!$E$6,IF($U474&lt;1,LOOKUP($A$3,Models!$D$7:$D$9,Models!$F$7:$F$9),IF(AND($U474&gt;=1,$U474&lt;=3),LOOKUP($A$3,Models!$D$7:$D$9,Models!$G$7:$G$9),IF(AND($U474&gt;=4,$U474&lt;=6),LOOKUP($A$3,Models!$D$7:$D$9,Models!$H$7:$H$9), IF(AND($U474&gt;=7,$U474&lt;=10),LOOKUP($A$3,Models!$D$7:$D$9,Models!$I$7:$I$9), IF($U474 &gt; 10,LOOKUP($A$3,Models!$D$7:$D$9,Models!$J$7:$J$9), 0))))), 0)</f>
        <v>0</v>
      </c>
      <c r="Y474" s="14">
        <f>IF($T474=Models!$E$11,IF($U474&lt;1,LOOKUP($A$3,Models!$D$7:$D$9,Models!$F$12:$F$14),IF(AND($U474&gt;=1,$U474&lt;=3),LOOKUP($A$3,Models!$D$7:$D$9,Models!$G$12:$G$14),IF(AND($U474&gt;=4,$U474&lt;=6),LOOKUP($A$3,Models!$D$7:$D$9,Models!$H$12:$H$14), IF(AND($U474&gt;=7,$U474&lt;=10),LOOKUP($A$3,Models!$D$7:$D$9,Models!$I$12:$I$14), IF($U474 &gt; 10,LOOKUP($A$3,Models!$D$7:$D$9,Models!$J$12:$J$14), 0))))), 0)</f>
        <v>0</v>
      </c>
      <c r="Z474" s="14">
        <f>IF($T474=Models!$E$16,IF($U474&lt;1,LOOKUP($A$3,Models!$D$7:$D$9,Models!$F$17:$F$19),IF(AND($U474&gt;=1,$U474&lt;=3),LOOKUP($A$3,Models!$D$7:$D$9,Models!$G$17:$G$19),IF(AND($U474&gt;=4,$U474&lt;=6),LOOKUP($A$3,Models!$D$7:$D$9,Models!$H$17:$H$19), IF(AND($U474&gt;=7,$U474&lt;=10),LOOKUP($A$3,Models!$D$7:$D$9,Models!$I$17:$I$19), IF($U474 &gt; 10,LOOKUP($A$3,Models!$D$7:$D$9,Models!$J$17:$J$19), 0))))), 0)</f>
        <v>0</v>
      </c>
      <c r="AA474" s="14">
        <f>IF($T474=Models!$E$21,IF($U474&lt;1,LOOKUP($A$3,Models!$D$7:$D$9,Models!$F$22:$F$24),IF(AND($U474&gt;=1,$U474&lt;=3),LOOKUP($A$3,Models!$D$7:$D$9,Models!$G$22:$G$24),IF(AND($U474&gt;=4,$U474&lt;=6),LOOKUP($A$3,Models!$D$7:$D$9,Models!$H$22:$H$24), IF(AND($U474&gt;=7,$U474&lt;=10),LOOKUP($A$3,Models!$D$7:$D$9,Models!$I$22:$I$24), IF($U474 &gt; 10,LOOKUP($A$3,Models!$D$7:$D$9,Models!$J$22:$J$24), 0))))), 0)</f>
        <v>0</v>
      </c>
      <c r="AB474" s="14">
        <f>IF($T474=Models!$E$26,IF($U474&lt;1,LOOKUP($A$3,Models!$D$7:$D$9,Models!$F$27:$F$29),IF(AND($U474&gt;=1,$U474&lt;=3),LOOKUP($A$3,Models!$D$7:$D$9,Models!$G$27:$G$29),IF(AND($U474&gt;=4,$U474&lt;=6),LOOKUP($A$3,Models!$D$7:$D$9,Models!$H$27:$H$29), IF(AND($U474&gt;=7,$U474&lt;=10),LOOKUP($A$3,Models!$D$7:$D$9,Models!$I$27:$I$29), IF($U474 &gt; 10,LOOKUP($A$3,Models!$D$7:$D$9,Models!$J$27:$J$29), 0))))), 0)</f>
        <v>0</v>
      </c>
      <c r="AC474" s="14">
        <f>IF($T474=Models!$E$31,IF($U474&lt;1,LOOKUP($A$3,Models!$D$7:$D$9,Models!$F$32:$F$34),IF(AND($U474&gt;=1,$U474&lt;=3),LOOKUP($A$3,Models!$D$7:$D$9,Models!$G$32:$G$34),IF(AND($U474&gt;=4,$U474&lt;=6),LOOKUP($A$3,Models!$D$7:$D$9,Models!$H$32:$H$34), IF(AND($U474&gt;=7,$U474&lt;=10),LOOKUP($A$3,Models!$D$7:$D$9,Models!$I$32:$I$34), IF($U474 &gt; 10,LOOKUP($A$3,Models!$D$7:$D$9,Models!$J$32:$J$34), 0))))), 0)</f>
        <v>0</v>
      </c>
      <c r="AD474" s="14">
        <f>IF($T474=Models!$E$39,IF($U474&lt;1,LOOKUP($A$3,Models!$D$7:$D$9,Models!$F$40:$F$42),IF(AND($U474&gt;=1,$U474&lt;=4),LOOKUP($A$3,Models!$D$7:$D$9,Models!$G$40:$G$42),IF(AND($U474&gt;=5,$U474&lt;=7),LOOKUP($A$3,Models!$D$7:$D$9,Models!$H$40:$H$42), IF($U474 &gt; 7,LOOKUP($A$3,Models!$D$7:$D$9,Models!$I$40:$I$42), 0)))), 0)</f>
        <v>0</v>
      </c>
      <c r="AE474" s="14">
        <f>IF($T474=Models!$E$44,IF($U474&lt;1,LOOKUP($A$3,Models!$D$7:$D$9,Models!$F$45:$F$47),IF(AND($U474&gt;=1,$U474&lt;=4),LOOKUP($A$3,Models!$D$7:$D$9,Models!$G$45:$G$47),IF(AND($U474&gt;=5,$U474&lt;=7),LOOKUP($A$3,Models!$D$7:$D$9,Models!$H$45:$H$47), IF($U474 &gt; 7,LOOKUP($A$3,Models!$D$7:$D$9,Models!$I$45:$I$47), 0)))), 0)</f>
        <v>0</v>
      </c>
      <c r="AF474" s="14">
        <f>IF($T474=Models!$E$49,IF($U474&lt;1,LOOKUP($A$3,Models!$D$7:$D$9,Models!$F$50:$F$52),IF(AND($U474&gt;=1,$U474&lt;=4),LOOKUP($A$3,Models!$D$7:$D$9,Models!$G$50:$G$52),IF(AND($U474&gt;=5,$U474&lt;=7),LOOKUP($A$3,Models!$D$7:$D$9,Models!$H$50:$H$52), IF($U474 &gt; 7,LOOKUP($A$3,Models!$D$7:$D$9,Models!$I$50:$I$52), 0)))), 0)</f>
        <v>0</v>
      </c>
      <c r="AG474" s="14">
        <f>IF($T474=Models!$E$54,IF($U474&lt;1,LOOKUP($A$3,Models!$D$7:$D$9,Models!$F$55:$F$57),IF(AND($U474&gt;=1,$U474&lt;=4),LOOKUP($A$3,Models!$D$7:$D$9,Models!$G$55:$G$57),IF(AND($U474&gt;=5,$U474&lt;=7),LOOKUP($A$3,Models!$D$7:$D$9,Models!$H$55:$H$57), IF($U474 &gt; 7,LOOKUP($A$3,Models!$D$7:$D$9,Models!$I$55:$I$57), 0)))), 0)</f>
        <v>0</v>
      </c>
      <c r="AH474" s="14">
        <f>IF($T474=Models!$E$59,IF($U474&lt;1,LOOKUP($A$3,Models!$D$7:$D$9,Models!$F$60:$F$62),IF(AND($U474&gt;=1,$U474&lt;=4),LOOKUP($A$3,Models!$D$7:$D$9,Models!$G$60:$G$62),IF(AND($U474&gt;=5,$U474&lt;=7),LOOKUP($A$3,Models!$D$7:$D$9,Models!$H$60:$H$62), IF($U474 &gt; 7,LOOKUP($A$3,Models!$D$7:$D$9,Models!$I$60:$I$62), 0)))), 0)</f>
        <v>0</v>
      </c>
    </row>
    <row r="475" spans="16:34">
      <c r="P475" s="6" t="e">
        <f ca="1">IF(LOOKUP(Beds!A508, Models!$A$4:$A$105, Models!$B$4:$B$105) = "QUEBEC 2", " ", IF(LOOKUP(Beds!A508, Models!$A$4:$A$105, Models!$B$4:$B$105) = "QUEBEC", " ", IF(Beds!B508 = 0, 0, YEAR(NOW())-IF(VALUE(LEFT(Beds!B508,2))&gt;80,CONCATENATE(19,LEFT(Beds!B508,2)),CONCATENATE(20,LEFT(Beds!B508,2))))))</f>
        <v>#N/A</v>
      </c>
      <c r="S475" s="7" t="str">
        <f>LEFT(Beds!A506,4)</f>
        <v/>
      </c>
      <c r="T475" t="str">
        <f>IF(S475 = "", " ", LOOKUP(S475,Models!$A$4:$A$99,Models!$B$4:$B$99))</f>
        <v xml:space="preserve"> </v>
      </c>
      <c r="U475">
        <f>Beds!C506</f>
        <v>0</v>
      </c>
      <c r="W475">
        <f t="shared" si="7"/>
        <v>0</v>
      </c>
      <c r="X475" s="14">
        <f>IF($T475=Models!$E$6,IF($U475&lt;1,LOOKUP($A$3,Models!$D$7:$D$9,Models!$F$7:$F$9),IF(AND($U475&gt;=1,$U475&lt;=3),LOOKUP($A$3,Models!$D$7:$D$9,Models!$G$7:$G$9),IF(AND($U475&gt;=4,$U475&lt;=6),LOOKUP($A$3,Models!$D$7:$D$9,Models!$H$7:$H$9), IF(AND($U475&gt;=7,$U475&lt;=10),LOOKUP($A$3,Models!$D$7:$D$9,Models!$I$7:$I$9), IF($U475 &gt; 10,LOOKUP($A$3,Models!$D$7:$D$9,Models!$J$7:$J$9), 0))))), 0)</f>
        <v>0</v>
      </c>
      <c r="Y475" s="14">
        <f>IF($T475=Models!$E$11,IF($U475&lt;1,LOOKUP($A$3,Models!$D$7:$D$9,Models!$F$12:$F$14),IF(AND($U475&gt;=1,$U475&lt;=3),LOOKUP($A$3,Models!$D$7:$D$9,Models!$G$12:$G$14),IF(AND($U475&gt;=4,$U475&lt;=6),LOOKUP($A$3,Models!$D$7:$D$9,Models!$H$12:$H$14), IF(AND($U475&gt;=7,$U475&lt;=10),LOOKUP($A$3,Models!$D$7:$D$9,Models!$I$12:$I$14), IF($U475 &gt; 10,LOOKUP($A$3,Models!$D$7:$D$9,Models!$J$12:$J$14), 0))))), 0)</f>
        <v>0</v>
      </c>
      <c r="Z475" s="14">
        <f>IF($T475=Models!$E$16,IF($U475&lt;1,LOOKUP($A$3,Models!$D$7:$D$9,Models!$F$17:$F$19),IF(AND($U475&gt;=1,$U475&lt;=3),LOOKUP($A$3,Models!$D$7:$D$9,Models!$G$17:$G$19),IF(AND($U475&gt;=4,$U475&lt;=6),LOOKUP($A$3,Models!$D$7:$D$9,Models!$H$17:$H$19), IF(AND($U475&gt;=7,$U475&lt;=10),LOOKUP($A$3,Models!$D$7:$D$9,Models!$I$17:$I$19), IF($U475 &gt; 10,LOOKUP($A$3,Models!$D$7:$D$9,Models!$J$17:$J$19), 0))))), 0)</f>
        <v>0</v>
      </c>
      <c r="AA475" s="14">
        <f>IF($T475=Models!$E$21,IF($U475&lt;1,LOOKUP($A$3,Models!$D$7:$D$9,Models!$F$22:$F$24),IF(AND($U475&gt;=1,$U475&lt;=3),LOOKUP($A$3,Models!$D$7:$D$9,Models!$G$22:$G$24),IF(AND($U475&gt;=4,$U475&lt;=6),LOOKUP($A$3,Models!$D$7:$D$9,Models!$H$22:$H$24), IF(AND($U475&gt;=7,$U475&lt;=10),LOOKUP($A$3,Models!$D$7:$D$9,Models!$I$22:$I$24), IF($U475 &gt; 10,LOOKUP($A$3,Models!$D$7:$D$9,Models!$J$22:$J$24), 0))))), 0)</f>
        <v>0</v>
      </c>
      <c r="AB475" s="14">
        <f>IF($T475=Models!$E$26,IF($U475&lt;1,LOOKUP($A$3,Models!$D$7:$D$9,Models!$F$27:$F$29),IF(AND($U475&gt;=1,$U475&lt;=3),LOOKUP($A$3,Models!$D$7:$D$9,Models!$G$27:$G$29),IF(AND($U475&gt;=4,$U475&lt;=6),LOOKUP($A$3,Models!$D$7:$D$9,Models!$H$27:$H$29), IF(AND($U475&gt;=7,$U475&lt;=10),LOOKUP($A$3,Models!$D$7:$D$9,Models!$I$27:$I$29), IF($U475 &gt; 10,LOOKUP($A$3,Models!$D$7:$D$9,Models!$J$27:$J$29), 0))))), 0)</f>
        <v>0</v>
      </c>
      <c r="AC475" s="14">
        <f>IF($T475=Models!$E$31,IF($U475&lt;1,LOOKUP($A$3,Models!$D$7:$D$9,Models!$F$32:$F$34),IF(AND($U475&gt;=1,$U475&lt;=3),LOOKUP($A$3,Models!$D$7:$D$9,Models!$G$32:$G$34),IF(AND($U475&gt;=4,$U475&lt;=6),LOOKUP($A$3,Models!$D$7:$D$9,Models!$H$32:$H$34), IF(AND($U475&gt;=7,$U475&lt;=10),LOOKUP($A$3,Models!$D$7:$D$9,Models!$I$32:$I$34), IF($U475 &gt; 10,LOOKUP($A$3,Models!$D$7:$D$9,Models!$J$32:$J$34), 0))))), 0)</f>
        <v>0</v>
      </c>
      <c r="AD475" s="14">
        <f>IF($T475=Models!$E$39,IF($U475&lt;1,LOOKUP($A$3,Models!$D$7:$D$9,Models!$F$40:$F$42),IF(AND($U475&gt;=1,$U475&lt;=4),LOOKUP($A$3,Models!$D$7:$D$9,Models!$G$40:$G$42),IF(AND($U475&gt;=5,$U475&lt;=7),LOOKUP($A$3,Models!$D$7:$D$9,Models!$H$40:$H$42), IF($U475 &gt; 7,LOOKUP($A$3,Models!$D$7:$D$9,Models!$I$40:$I$42), 0)))), 0)</f>
        <v>0</v>
      </c>
      <c r="AE475" s="14">
        <f>IF($T475=Models!$E$44,IF($U475&lt;1,LOOKUP($A$3,Models!$D$7:$D$9,Models!$F$45:$F$47),IF(AND($U475&gt;=1,$U475&lt;=4),LOOKUP($A$3,Models!$D$7:$D$9,Models!$G$45:$G$47),IF(AND($U475&gt;=5,$U475&lt;=7),LOOKUP($A$3,Models!$D$7:$D$9,Models!$H$45:$H$47), IF($U475 &gt; 7,LOOKUP($A$3,Models!$D$7:$D$9,Models!$I$45:$I$47), 0)))), 0)</f>
        <v>0</v>
      </c>
      <c r="AF475" s="14">
        <f>IF($T475=Models!$E$49,IF($U475&lt;1,LOOKUP($A$3,Models!$D$7:$D$9,Models!$F$50:$F$52),IF(AND($U475&gt;=1,$U475&lt;=4),LOOKUP($A$3,Models!$D$7:$D$9,Models!$G$50:$G$52),IF(AND($U475&gt;=5,$U475&lt;=7),LOOKUP($A$3,Models!$D$7:$D$9,Models!$H$50:$H$52), IF($U475 &gt; 7,LOOKUP($A$3,Models!$D$7:$D$9,Models!$I$50:$I$52), 0)))), 0)</f>
        <v>0</v>
      </c>
      <c r="AG475" s="14">
        <f>IF($T475=Models!$E$54,IF($U475&lt;1,LOOKUP($A$3,Models!$D$7:$D$9,Models!$F$55:$F$57),IF(AND($U475&gt;=1,$U475&lt;=4),LOOKUP($A$3,Models!$D$7:$D$9,Models!$G$55:$G$57),IF(AND($U475&gt;=5,$U475&lt;=7),LOOKUP($A$3,Models!$D$7:$D$9,Models!$H$55:$H$57), IF($U475 &gt; 7,LOOKUP($A$3,Models!$D$7:$D$9,Models!$I$55:$I$57), 0)))), 0)</f>
        <v>0</v>
      </c>
      <c r="AH475" s="14">
        <f>IF($T475=Models!$E$59,IF($U475&lt;1,LOOKUP($A$3,Models!$D$7:$D$9,Models!$F$60:$F$62),IF(AND($U475&gt;=1,$U475&lt;=4),LOOKUP($A$3,Models!$D$7:$D$9,Models!$G$60:$G$62),IF(AND($U475&gt;=5,$U475&lt;=7),LOOKUP($A$3,Models!$D$7:$D$9,Models!$H$60:$H$62), IF($U475 &gt; 7,LOOKUP($A$3,Models!$D$7:$D$9,Models!$I$60:$I$62), 0)))), 0)</f>
        <v>0</v>
      </c>
    </row>
    <row r="476" spans="16:34">
      <c r="P476" s="6" t="e">
        <f ca="1">IF(LOOKUP(Beds!A509, Models!$A$4:$A$105, Models!$B$4:$B$105) = "QUEBEC 2", " ", IF(LOOKUP(Beds!A509, Models!$A$4:$A$105, Models!$B$4:$B$105) = "QUEBEC", " ", IF(Beds!B509 = 0, 0, YEAR(NOW())-IF(VALUE(LEFT(Beds!B509,2))&gt;80,CONCATENATE(19,LEFT(Beds!B509,2)),CONCATENATE(20,LEFT(Beds!B509,2))))))</f>
        <v>#N/A</v>
      </c>
      <c r="S476" s="7" t="str">
        <f>LEFT(Beds!A507,4)</f>
        <v/>
      </c>
      <c r="T476" t="str">
        <f>IF(S476 = "", " ", LOOKUP(S476,Models!$A$4:$A$99,Models!$B$4:$B$99))</f>
        <v xml:space="preserve"> </v>
      </c>
      <c r="U476">
        <f>Beds!C507</f>
        <v>0</v>
      </c>
      <c r="W476">
        <f t="shared" si="7"/>
        <v>0</v>
      </c>
      <c r="X476" s="14">
        <f>IF($T476=Models!$E$6,IF($U476&lt;1,LOOKUP($A$3,Models!$D$7:$D$9,Models!$F$7:$F$9),IF(AND($U476&gt;=1,$U476&lt;=3),LOOKUP($A$3,Models!$D$7:$D$9,Models!$G$7:$G$9),IF(AND($U476&gt;=4,$U476&lt;=6),LOOKUP($A$3,Models!$D$7:$D$9,Models!$H$7:$H$9), IF(AND($U476&gt;=7,$U476&lt;=10),LOOKUP($A$3,Models!$D$7:$D$9,Models!$I$7:$I$9), IF($U476 &gt; 10,LOOKUP($A$3,Models!$D$7:$D$9,Models!$J$7:$J$9), 0))))), 0)</f>
        <v>0</v>
      </c>
      <c r="Y476" s="14">
        <f>IF($T476=Models!$E$11,IF($U476&lt;1,LOOKUP($A$3,Models!$D$7:$D$9,Models!$F$12:$F$14),IF(AND($U476&gt;=1,$U476&lt;=3),LOOKUP($A$3,Models!$D$7:$D$9,Models!$G$12:$G$14),IF(AND($U476&gt;=4,$U476&lt;=6),LOOKUP($A$3,Models!$D$7:$D$9,Models!$H$12:$H$14), IF(AND($U476&gt;=7,$U476&lt;=10),LOOKUP($A$3,Models!$D$7:$D$9,Models!$I$12:$I$14), IF($U476 &gt; 10,LOOKUP($A$3,Models!$D$7:$D$9,Models!$J$12:$J$14), 0))))), 0)</f>
        <v>0</v>
      </c>
      <c r="Z476" s="14">
        <f>IF($T476=Models!$E$16,IF($U476&lt;1,LOOKUP($A$3,Models!$D$7:$D$9,Models!$F$17:$F$19),IF(AND($U476&gt;=1,$U476&lt;=3),LOOKUP($A$3,Models!$D$7:$D$9,Models!$G$17:$G$19),IF(AND($U476&gt;=4,$U476&lt;=6),LOOKUP($A$3,Models!$D$7:$D$9,Models!$H$17:$H$19), IF(AND($U476&gt;=7,$U476&lt;=10),LOOKUP($A$3,Models!$D$7:$D$9,Models!$I$17:$I$19), IF($U476 &gt; 10,LOOKUP($A$3,Models!$D$7:$D$9,Models!$J$17:$J$19), 0))))), 0)</f>
        <v>0</v>
      </c>
      <c r="AA476" s="14">
        <f>IF($T476=Models!$E$21,IF($U476&lt;1,LOOKUP($A$3,Models!$D$7:$D$9,Models!$F$22:$F$24),IF(AND($U476&gt;=1,$U476&lt;=3),LOOKUP($A$3,Models!$D$7:$D$9,Models!$G$22:$G$24),IF(AND($U476&gt;=4,$U476&lt;=6),LOOKUP($A$3,Models!$D$7:$D$9,Models!$H$22:$H$24), IF(AND($U476&gt;=7,$U476&lt;=10),LOOKUP($A$3,Models!$D$7:$D$9,Models!$I$22:$I$24), IF($U476 &gt; 10,LOOKUP($A$3,Models!$D$7:$D$9,Models!$J$22:$J$24), 0))))), 0)</f>
        <v>0</v>
      </c>
      <c r="AB476" s="14">
        <f>IF($T476=Models!$E$26,IF($U476&lt;1,LOOKUP($A$3,Models!$D$7:$D$9,Models!$F$27:$F$29),IF(AND($U476&gt;=1,$U476&lt;=3),LOOKUP($A$3,Models!$D$7:$D$9,Models!$G$27:$G$29),IF(AND($U476&gt;=4,$U476&lt;=6),LOOKUP($A$3,Models!$D$7:$D$9,Models!$H$27:$H$29), IF(AND($U476&gt;=7,$U476&lt;=10),LOOKUP($A$3,Models!$D$7:$D$9,Models!$I$27:$I$29), IF($U476 &gt; 10,LOOKUP($A$3,Models!$D$7:$D$9,Models!$J$27:$J$29), 0))))), 0)</f>
        <v>0</v>
      </c>
      <c r="AC476" s="14">
        <f>IF($T476=Models!$E$31,IF($U476&lt;1,LOOKUP($A$3,Models!$D$7:$D$9,Models!$F$32:$F$34),IF(AND($U476&gt;=1,$U476&lt;=3),LOOKUP($A$3,Models!$D$7:$D$9,Models!$G$32:$G$34),IF(AND($U476&gt;=4,$U476&lt;=6),LOOKUP($A$3,Models!$D$7:$D$9,Models!$H$32:$H$34), IF(AND($U476&gt;=7,$U476&lt;=10),LOOKUP($A$3,Models!$D$7:$D$9,Models!$I$32:$I$34), IF($U476 &gt; 10,LOOKUP($A$3,Models!$D$7:$D$9,Models!$J$32:$J$34), 0))))), 0)</f>
        <v>0</v>
      </c>
      <c r="AD476" s="14">
        <f>IF($T476=Models!$E$39,IF($U476&lt;1,LOOKUP($A$3,Models!$D$7:$D$9,Models!$F$40:$F$42),IF(AND($U476&gt;=1,$U476&lt;=4),LOOKUP($A$3,Models!$D$7:$D$9,Models!$G$40:$G$42),IF(AND($U476&gt;=5,$U476&lt;=7),LOOKUP($A$3,Models!$D$7:$D$9,Models!$H$40:$H$42), IF($U476 &gt; 7,LOOKUP($A$3,Models!$D$7:$D$9,Models!$I$40:$I$42), 0)))), 0)</f>
        <v>0</v>
      </c>
      <c r="AE476" s="14">
        <f>IF($T476=Models!$E$44,IF($U476&lt;1,LOOKUP($A$3,Models!$D$7:$D$9,Models!$F$45:$F$47),IF(AND($U476&gt;=1,$U476&lt;=4),LOOKUP($A$3,Models!$D$7:$D$9,Models!$G$45:$G$47),IF(AND($U476&gt;=5,$U476&lt;=7),LOOKUP($A$3,Models!$D$7:$D$9,Models!$H$45:$H$47), IF($U476 &gt; 7,LOOKUP($A$3,Models!$D$7:$D$9,Models!$I$45:$I$47), 0)))), 0)</f>
        <v>0</v>
      </c>
      <c r="AF476" s="14">
        <f>IF($T476=Models!$E$49,IF($U476&lt;1,LOOKUP($A$3,Models!$D$7:$D$9,Models!$F$50:$F$52),IF(AND($U476&gt;=1,$U476&lt;=4),LOOKUP($A$3,Models!$D$7:$D$9,Models!$G$50:$G$52),IF(AND($U476&gt;=5,$U476&lt;=7),LOOKUP($A$3,Models!$D$7:$D$9,Models!$H$50:$H$52), IF($U476 &gt; 7,LOOKUP($A$3,Models!$D$7:$D$9,Models!$I$50:$I$52), 0)))), 0)</f>
        <v>0</v>
      </c>
      <c r="AG476" s="14">
        <f>IF($T476=Models!$E$54,IF($U476&lt;1,LOOKUP($A$3,Models!$D$7:$D$9,Models!$F$55:$F$57),IF(AND($U476&gt;=1,$U476&lt;=4),LOOKUP($A$3,Models!$D$7:$D$9,Models!$G$55:$G$57),IF(AND($U476&gt;=5,$U476&lt;=7),LOOKUP($A$3,Models!$D$7:$D$9,Models!$H$55:$H$57), IF($U476 &gt; 7,LOOKUP($A$3,Models!$D$7:$D$9,Models!$I$55:$I$57), 0)))), 0)</f>
        <v>0</v>
      </c>
      <c r="AH476" s="14">
        <f>IF($T476=Models!$E$59,IF($U476&lt;1,LOOKUP($A$3,Models!$D$7:$D$9,Models!$F$60:$F$62),IF(AND($U476&gt;=1,$U476&lt;=4),LOOKUP($A$3,Models!$D$7:$D$9,Models!$G$60:$G$62),IF(AND($U476&gt;=5,$U476&lt;=7),LOOKUP($A$3,Models!$D$7:$D$9,Models!$H$60:$H$62), IF($U476 &gt; 7,LOOKUP($A$3,Models!$D$7:$D$9,Models!$I$60:$I$62), 0)))), 0)</f>
        <v>0</v>
      </c>
    </row>
    <row r="477" spans="16:34">
      <c r="P477" s="6" t="e">
        <f ca="1">IF(LOOKUP(Beds!A510, Models!$A$4:$A$105, Models!$B$4:$B$105) = "QUEBEC 2", " ", IF(LOOKUP(Beds!A510, Models!$A$4:$A$105, Models!$B$4:$B$105) = "QUEBEC", " ", IF(Beds!B510 = 0, 0, YEAR(NOW())-IF(VALUE(LEFT(Beds!B510,2))&gt;80,CONCATENATE(19,LEFT(Beds!B510,2)),CONCATENATE(20,LEFT(Beds!B510,2))))))</f>
        <v>#N/A</v>
      </c>
      <c r="S477" s="7" t="str">
        <f>LEFT(Beds!A508,4)</f>
        <v/>
      </c>
      <c r="T477" t="str">
        <f>IF(S477 = "", " ", LOOKUP(S477,Models!$A$4:$A$99,Models!$B$4:$B$99))</f>
        <v xml:space="preserve"> </v>
      </c>
      <c r="U477">
        <f>Beds!C508</f>
        <v>0</v>
      </c>
      <c r="W477">
        <f t="shared" si="7"/>
        <v>0</v>
      </c>
      <c r="X477" s="14">
        <f>IF($T477=Models!$E$6,IF($U477&lt;1,LOOKUP($A$3,Models!$D$7:$D$9,Models!$F$7:$F$9),IF(AND($U477&gt;=1,$U477&lt;=3),LOOKUP($A$3,Models!$D$7:$D$9,Models!$G$7:$G$9),IF(AND($U477&gt;=4,$U477&lt;=6),LOOKUP($A$3,Models!$D$7:$D$9,Models!$H$7:$H$9), IF(AND($U477&gt;=7,$U477&lt;=10),LOOKUP($A$3,Models!$D$7:$D$9,Models!$I$7:$I$9), IF($U477 &gt; 10,LOOKUP($A$3,Models!$D$7:$D$9,Models!$J$7:$J$9), 0))))), 0)</f>
        <v>0</v>
      </c>
      <c r="Y477" s="14">
        <f>IF($T477=Models!$E$11,IF($U477&lt;1,LOOKUP($A$3,Models!$D$7:$D$9,Models!$F$12:$F$14),IF(AND($U477&gt;=1,$U477&lt;=3),LOOKUP($A$3,Models!$D$7:$D$9,Models!$G$12:$G$14),IF(AND($U477&gt;=4,$U477&lt;=6),LOOKUP($A$3,Models!$D$7:$D$9,Models!$H$12:$H$14), IF(AND($U477&gt;=7,$U477&lt;=10),LOOKUP($A$3,Models!$D$7:$D$9,Models!$I$12:$I$14), IF($U477 &gt; 10,LOOKUP($A$3,Models!$D$7:$D$9,Models!$J$12:$J$14), 0))))), 0)</f>
        <v>0</v>
      </c>
      <c r="Z477" s="14">
        <f>IF($T477=Models!$E$16,IF($U477&lt;1,LOOKUP($A$3,Models!$D$7:$D$9,Models!$F$17:$F$19),IF(AND($U477&gt;=1,$U477&lt;=3),LOOKUP($A$3,Models!$D$7:$D$9,Models!$G$17:$G$19),IF(AND($U477&gt;=4,$U477&lt;=6),LOOKUP($A$3,Models!$D$7:$D$9,Models!$H$17:$H$19), IF(AND($U477&gt;=7,$U477&lt;=10),LOOKUP($A$3,Models!$D$7:$D$9,Models!$I$17:$I$19), IF($U477 &gt; 10,LOOKUP($A$3,Models!$D$7:$D$9,Models!$J$17:$J$19), 0))))), 0)</f>
        <v>0</v>
      </c>
      <c r="AA477" s="14">
        <f>IF($T477=Models!$E$21,IF($U477&lt;1,LOOKUP($A$3,Models!$D$7:$D$9,Models!$F$22:$F$24),IF(AND($U477&gt;=1,$U477&lt;=3),LOOKUP($A$3,Models!$D$7:$D$9,Models!$G$22:$G$24),IF(AND($U477&gt;=4,$U477&lt;=6),LOOKUP($A$3,Models!$D$7:$D$9,Models!$H$22:$H$24), IF(AND($U477&gt;=7,$U477&lt;=10),LOOKUP($A$3,Models!$D$7:$D$9,Models!$I$22:$I$24), IF($U477 &gt; 10,LOOKUP($A$3,Models!$D$7:$D$9,Models!$J$22:$J$24), 0))))), 0)</f>
        <v>0</v>
      </c>
      <c r="AB477" s="14">
        <f>IF($T477=Models!$E$26,IF($U477&lt;1,LOOKUP($A$3,Models!$D$7:$D$9,Models!$F$27:$F$29),IF(AND($U477&gt;=1,$U477&lt;=3),LOOKUP($A$3,Models!$D$7:$D$9,Models!$G$27:$G$29),IF(AND($U477&gt;=4,$U477&lt;=6),LOOKUP($A$3,Models!$D$7:$D$9,Models!$H$27:$H$29), IF(AND($U477&gt;=7,$U477&lt;=10),LOOKUP($A$3,Models!$D$7:$D$9,Models!$I$27:$I$29), IF($U477 &gt; 10,LOOKUP($A$3,Models!$D$7:$D$9,Models!$J$27:$J$29), 0))))), 0)</f>
        <v>0</v>
      </c>
      <c r="AC477" s="14">
        <f>IF($T477=Models!$E$31,IF($U477&lt;1,LOOKUP($A$3,Models!$D$7:$D$9,Models!$F$32:$F$34),IF(AND($U477&gt;=1,$U477&lt;=3),LOOKUP($A$3,Models!$D$7:$D$9,Models!$G$32:$G$34),IF(AND($U477&gt;=4,$U477&lt;=6),LOOKUP($A$3,Models!$D$7:$D$9,Models!$H$32:$H$34), IF(AND($U477&gt;=7,$U477&lt;=10),LOOKUP($A$3,Models!$D$7:$D$9,Models!$I$32:$I$34), IF($U477 &gt; 10,LOOKUP($A$3,Models!$D$7:$D$9,Models!$J$32:$J$34), 0))))), 0)</f>
        <v>0</v>
      </c>
      <c r="AD477" s="14">
        <f>IF($T477=Models!$E$39,IF($U477&lt;1,LOOKUP($A$3,Models!$D$7:$D$9,Models!$F$40:$F$42),IF(AND($U477&gt;=1,$U477&lt;=4),LOOKUP($A$3,Models!$D$7:$D$9,Models!$G$40:$G$42),IF(AND($U477&gt;=5,$U477&lt;=7),LOOKUP($A$3,Models!$D$7:$D$9,Models!$H$40:$H$42), IF($U477 &gt; 7,LOOKUP($A$3,Models!$D$7:$D$9,Models!$I$40:$I$42), 0)))), 0)</f>
        <v>0</v>
      </c>
      <c r="AE477" s="14">
        <f>IF($T477=Models!$E$44,IF($U477&lt;1,LOOKUP($A$3,Models!$D$7:$D$9,Models!$F$45:$F$47),IF(AND($U477&gt;=1,$U477&lt;=4),LOOKUP($A$3,Models!$D$7:$D$9,Models!$G$45:$G$47),IF(AND($U477&gt;=5,$U477&lt;=7),LOOKUP($A$3,Models!$D$7:$D$9,Models!$H$45:$H$47), IF($U477 &gt; 7,LOOKUP($A$3,Models!$D$7:$D$9,Models!$I$45:$I$47), 0)))), 0)</f>
        <v>0</v>
      </c>
      <c r="AF477" s="14">
        <f>IF($T477=Models!$E$49,IF($U477&lt;1,LOOKUP($A$3,Models!$D$7:$D$9,Models!$F$50:$F$52),IF(AND($U477&gt;=1,$U477&lt;=4),LOOKUP($A$3,Models!$D$7:$D$9,Models!$G$50:$G$52),IF(AND($U477&gt;=5,$U477&lt;=7),LOOKUP($A$3,Models!$D$7:$D$9,Models!$H$50:$H$52), IF($U477 &gt; 7,LOOKUP($A$3,Models!$D$7:$D$9,Models!$I$50:$I$52), 0)))), 0)</f>
        <v>0</v>
      </c>
      <c r="AG477" s="14">
        <f>IF($T477=Models!$E$54,IF($U477&lt;1,LOOKUP($A$3,Models!$D$7:$D$9,Models!$F$55:$F$57),IF(AND($U477&gt;=1,$U477&lt;=4),LOOKUP($A$3,Models!$D$7:$D$9,Models!$G$55:$G$57),IF(AND($U477&gt;=5,$U477&lt;=7),LOOKUP($A$3,Models!$D$7:$D$9,Models!$H$55:$H$57), IF($U477 &gt; 7,LOOKUP($A$3,Models!$D$7:$D$9,Models!$I$55:$I$57), 0)))), 0)</f>
        <v>0</v>
      </c>
      <c r="AH477" s="14">
        <f>IF($T477=Models!$E$59,IF($U477&lt;1,LOOKUP($A$3,Models!$D$7:$D$9,Models!$F$60:$F$62),IF(AND($U477&gt;=1,$U477&lt;=4),LOOKUP($A$3,Models!$D$7:$D$9,Models!$G$60:$G$62),IF(AND($U477&gt;=5,$U477&lt;=7),LOOKUP($A$3,Models!$D$7:$D$9,Models!$H$60:$H$62), IF($U477 &gt; 7,LOOKUP($A$3,Models!$D$7:$D$9,Models!$I$60:$I$62), 0)))), 0)</f>
        <v>0</v>
      </c>
    </row>
    <row r="478" spans="16:34">
      <c r="P478" s="6" t="e">
        <f ca="1">IF(LOOKUP(Beds!A511, Models!$A$4:$A$105, Models!$B$4:$B$105) = "QUEBEC 2", " ", IF(LOOKUP(Beds!A511, Models!$A$4:$A$105, Models!$B$4:$B$105) = "QUEBEC", " ", IF(Beds!B511 = 0, 0, YEAR(NOW())-IF(VALUE(LEFT(Beds!B511,2))&gt;80,CONCATENATE(19,LEFT(Beds!B511,2)),CONCATENATE(20,LEFT(Beds!B511,2))))))</f>
        <v>#N/A</v>
      </c>
      <c r="S478" s="7" t="str">
        <f>LEFT(Beds!A509,4)</f>
        <v/>
      </c>
      <c r="T478" t="str">
        <f>IF(S478 = "", " ", LOOKUP(S478,Models!$A$4:$A$99,Models!$B$4:$B$99))</f>
        <v xml:space="preserve"> </v>
      </c>
      <c r="U478">
        <f>Beds!C509</f>
        <v>0</v>
      </c>
      <c r="W478">
        <f t="shared" si="7"/>
        <v>0</v>
      </c>
      <c r="X478" s="14">
        <f>IF($T478=Models!$E$6,IF($U478&lt;1,LOOKUP($A$3,Models!$D$7:$D$9,Models!$F$7:$F$9),IF(AND($U478&gt;=1,$U478&lt;=3),LOOKUP($A$3,Models!$D$7:$D$9,Models!$G$7:$G$9),IF(AND($U478&gt;=4,$U478&lt;=6),LOOKUP($A$3,Models!$D$7:$D$9,Models!$H$7:$H$9), IF(AND($U478&gt;=7,$U478&lt;=10),LOOKUP($A$3,Models!$D$7:$D$9,Models!$I$7:$I$9), IF($U478 &gt; 10,LOOKUP($A$3,Models!$D$7:$D$9,Models!$J$7:$J$9), 0))))), 0)</f>
        <v>0</v>
      </c>
      <c r="Y478" s="14">
        <f>IF($T478=Models!$E$11,IF($U478&lt;1,LOOKUP($A$3,Models!$D$7:$D$9,Models!$F$12:$F$14),IF(AND($U478&gt;=1,$U478&lt;=3),LOOKUP($A$3,Models!$D$7:$D$9,Models!$G$12:$G$14),IF(AND($U478&gt;=4,$U478&lt;=6),LOOKUP($A$3,Models!$D$7:$D$9,Models!$H$12:$H$14), IF(AND($U478&gt;=7,$U478&lt;=10),LOOKUP($A$3,Models!$D$7:$D$9,Models!$I$12:$I$14), IF($U478 &gt; 10,LOOKUP($A$3,Models!$D$7:$D$9,Models!$J$12:$J$14), 0))))), 0)</f>
        <v>0</v>
      </c>
      <c r="Z478" s="14">
        <f>IF($T478=Models!$E$16,IF($U478&lt;1,LOOKUP($A$3,Models!$D$7:$D$9,Models!$F$17:$F$19),IF(AND($U478&gt;=1,$U478&lt;=3),LOOKUP($A$3,Models!$D$7:$D$9,Models!$G$17:$G$19),IF(AND($U478&gt;=4,$U478&lt;=6),LOOKUP($A$3,Models!$D$7:$D$9,Models!$H$17:$H$19), IF(AND($U478&gt;=7,$U478&lt;=10),LOOKUP($A$3,Models!$D$7:$D$9,Models!$I$17:$I$19), IF($U478 &gt; 10,LOOKUP($A$3,Models!$D$7:$D$9,Models!$J$17:$J$19), 0))))), 0)</f>
        <v>0</v>
      </c>
      <c r="AA478" s="14">
        <f>IF($T478=Models!$E$21,IF($U478&lt;1,LOOKUP($A$3,Models!$D$7:$D$9,Models!$F$22:$F$24),IF(AND($U478&gt;=1,$U478&lt;=3),LOOKUP($A$3,Models!$D$7:$D$9,Models!$G$22:$G$24),IF(AND($U478&gt;=4,$U478&lt;=6),LOOKUP($A$3,Models!$D$7:$D$9,Models!$H$22:$H$24), IF(AND($U478&gt;=7,$U478&lt;=10),LOOKUP($A$3,Models!$D$7:$D$9,Models!$I$22:$I$24), IF($U478 &gt; 10,LOOKUP($A$3,Models!$D$7:$D$9,Models!$J$22:$J$24), 0))))), 0)</f>
        <v>0</v>
      </c>
      <c r="AB478" s="14">
        <f>IF($T478=Models!$E$26,IF($U478&lt;1,LOOKUP($A$3,Models!$D$7:$D$9,Models!$F$27:$F$29),IF(AND($U478&gt;=1,$U478&lt;=3),LOOKUP($A$3,Models!$D$7:$D$9,Models!$G$27:$G$29),IF(AND($U478&gt;=4,$U478&lt;=6),LOOKUP($A$3,Models!$D$7:$D$9,Models!$H$27:$H$29), IF(AND($U478&gt;=7,$U478&lt;=10),LOOKUP($A$3,Models!$D$7:$D$9,Models!$I$27:$I$29), IF($U478 &gt; 10,LOOKUP($A$3,Models!$D$7:$D$9,Models!$J$27:$J$29), 0))))), 0)</f>
        <v>0</v>
      </c>
      <c r="AC478" s="14">
        <f>IF($T478=Models!$E$31,IF($U478&lt;1,LOOKUP($A$3,Models!$D$7:$D$9,Models!$F$32:$F$34),IF(AND($U478&gt;=1,$U478&lt;=3),LOOKUP($A$3,Models!$D$7:$D$9,Models!$G$32:$G$34),IF(AND($U478&gt;=4,$U478&lt;=6),LOOKUP($A$3,Models!$D$7:$D$9,Models!$H$32:$H$34), IF(AND($U478&gt;=7,$U478&lt;=10),LOOKUP($A$3,Models!$D$7:$D$9,Models!$I$32:$I$34), IF($U478 &gt; 10,LOOKUP($A$3,Models!$D$7:$D$9,Models!$J$32:$J$34), 0))))), 0)</f>
        <v>0</v>
      </c>
      <c r="AD478" s="14">
        <f>IF($T478=Models!$E$39,IF($U478&lt;1,LOOKUP($A$3,Models!$D$7:$D$9,Models!$F$40:$F$42),IF(AND($U478&gt;=1,$U478&lt;=4),LOOKUP($A$3,Models!$D$7:$D$9,Models!$G$40:$G$42),IF(AND($U478&gt;=5,$U478&lt;=7),LOOKUP($A$3,Models!$D$7:$D$9,Models!$H$40:$H$42), IF($U478 &gt; 7,LOOKUP($A$3,Models!$D$7:$D$9,Models!$I$40:$I$42), 0)))), 0)</f>
        <v>0</v>
      </c>
      <c r="AE478" s="14">
        <f>IF($T478=Models!$E$44,IF($U478&lt;1,LOOKUP($A$3,Models!$D$7:$D$9,Models!$F$45:$F$47),IF(AND($U478&gt;=1,$U478&lt;=4),LOOKUP($A$3,Models!$D$7:$D$9,Models!$G$45:$G$47),IF(AND($U478&gt;=5,$U478&lt;=7),LOOKUP($A$3,Models!$D$7:$D$9,Models!$H$45:$H$47), IF($U478 &gt; 7,LOOKUP($A$3,Models!$D$7:$D$9,Models!$I$45:$I$47), 0)))), 0)</f>
        <v>0</v>
      </c>
      <c r="AF478" s="14">
        <f>IF($T478=Models!$E$49,IF($U478&lt;1,LOOKUP($A$3,Models!$D$7:$D$9,Models!$F$50:$F$52),IF(AND($U478&gt;=1,$U478&lt;=4),LOOKUP($A$3,Models!$D$7:$D$9,Models!$G$50:$G$52),IF(AND($U478&gt;=5,$U478&lt;=7),LOOKUP($A$3,Models!$D$7:$D$9,Models!$H$50:$H$52), IF($U478 &gt; 7,LOOKUP($A$3,Models!$D$7:$D$9,Models!$I$50:$I$52), 0)))), 0)</f>
        <v>0</v>
      </c>
      <c r="AG478" s="14">
        <f>IF($T478=Models!$E$54,IF($U478&lt;1,LOOKUP($A$3,Models!$D$7:$D$9,Models!$F$55:$F$57),IF(AND($U478&gt;=1,$U478&lt;=4),LOOKUP($A$3,Models!$D$7:$D$9,Models!$G$55:$G$57),IF(AND($U478&gt;=5,$U478&lt;=7),LOOKUP($A$3,Models!$D$7:$D$9,Models!$H$55:$H$57), IF($U478 &gt; 7,LOOKUP($A$3,Models!$D$7:$D$9,Models!$I$55:$I$57), 0)))), 0)</f>
        <v>0</v>
      </c>
      <c r="AH478" s="14">
        <f>IF($T478=Models!$E$59,IF($U478&lt;1,LOOKUP($A$3,Models!$D$7:$D$9,Models!$F$60:$F$62),IF(AND($U478&gt;=1,$U478&lt;=4),LOOKUP($A$3,Models!$D$7:$D$9,Models!$G$60:$G$62),IF(AND($U478&gt;=5,$U478&lt;=7),LOOKUP($A$3,Models!$D$7:$D$9,Models!$H$60:$H$62), IF($U478 &gt; 7,LOOKUP($A$3,Models!$D$7:$D$9,Models!$I$60:$I$62), 0)))), 0)</f>
        <v>0</v>
      </c>
    </row>
    <row r="479" spans="16:34">
      <c r="P479" s="6" t="e">
        <f ca="1">IF(LOOKUP(Beds!A512, Models!$A$4:$A$105, Models!$B$4:$B$105) = "QUEBEC 2", " ", IF(LOOKUP(Beds!A512, Models!$A$4:$A$105, Models!$B$4:$B$105) = "QUEBEC", " ", IF(Beds!B512 = 0, 0, YEAR(NOW())-IF(VALUE(LEFT(Beds!B512,2))&gt;80,CONCATENATE(19,LEFT(Beds!B512,2)),CONCATENATE(20,LEFT(Beds!B512,2))))))</f>
        <v>#N/A</v>
      </c>
      <c r="S479" s="7" t="str">
        <f>LEFT(Beds!A510,4)</f>
        <v/>
      </c>
      <c r="T479" t="str">
        <f>IF(S479 = "", " ", LOOKUP(S479,Models!$A$4:$A$99,Models!$B$4:$B$99))</f>
        <v xml:space="preserve"> </v>
      </c>
      <c r="U479">
        <f>Beds!C510</f>
        <v>0</v>
      </c>
      <c r="W479">
        <f t="shared" si="7"/>
        <v>0</v>
      </c>
      <c r="X479" s="14">
        <f>IF($T479=Models!$E$6,IF($U479&lt;1,LOOKUP($A$3,Models!$D$7:$D$9,Models!$F$7:$F$9),IF(AND($U479&gt;=1,$U479&lt;=3),LOOKUP($A$3,Models!$D$7:$D$9,Models!$G$7:$G$9),IF(AND($U479&gt;=4,$U479&lt;=6),LOOKUP($A$3,Models!$D$7:$D$9,Models!$H$7:$H$9), IF(AND($U479&gt;=7,$U479&lt;=10),LOOKUP($A$3,Models!$D$7:$D$9,Models!$I$7:$I$9), IF($U479 &gt; 10,LOOKUP($A$3,Models!$D$7:$D$9,Models!$J$7:$J$9), 0))))), 0)</f>
        <v>0</v>
      </c>
      <c r="Y479" s="14">
        <f>IF($T479=Models!$E$11,IF($U479&lt;1,LOOKUP($A$3,Models!$D$7:$D$9,Models!$F$12:$F$14),IF(AND($U479&gt;=1,$U479&lt;=3),LOOKUP($A$3,Models!$D$7:$D$9,Models!$G$12:$G$14),IF(AND($U479&gt;=4,$U479&lt;=6),LOOKUP($A$3,Models!$D$7:$D$9,Models!$H$12:$H$14), IF(AND($U479&gt;=7,$U479&lt;=10),LOOKUP($A$3,Models!$D$7:$D$9,Models!$I$12:$I$14), IF($U479 &gt; 10,LOOKUP($A$3,Models!$D$7:$D$9,Models!$J$12:$J$14), 0))))), 0)</f>
        <v>0</v>
      </c>
      <c r="Z479" s="14">
        <f>IF($T479=Models!$E$16,IF($U479&lt;1,LOOKUP($A$3,Models!$D$7:$D$9,Models!$F$17:$F$19),IF(AND($U479&gt;=1,$U479&lt;=3),LOOKUP($A$3,Models!$D$7:$D$9,Models!$G$17:$G$19),IF(AND($U479&gt;=4,$U479&lt;=6),LOOKUP($A$3,Models!$D$7:$D$9,Models!$H$17:$H$19), IF(AND($U479&gt;=7,$U479&lt;=10),LOOKUP($A$3,Models!$D$7:$D$9,Models!$I$17:$I$19), IF($U479 &gt; 10,LOOKUP($A$3,Models!$D$7:$D$9,Models!$J$17:$J$19), 0))))), 0)</f>
        <v>0</v>
      </c>
      <c r="AA479" s="14">
        <f>IF($T479=Models!$E$21,IF($U479&lt;1,LOOKUP($A$3,Models!$D$7:$D$9,Models!$F$22:$F$24),IF(AND($U479&gt;=1,$U479&lt;=3),LOOKUP($A$3,Models!$D$7:$D$9,Models!$G$22:$G$24),IF(AND($U479&gt;=4,$U479&lt;=6),LOOKUP($A$3,Models!$D$7:$D$9,Models!$H$22:$H$24), IF(AND($U479&gt;=7,$U479&lt;=10),LOOKUP($A$3,Models!$D$7:$D$9,Models!$I$22:$I$24), IF($U479 &gt; 10,LOOKUP($A$3,Models!$D$7:$D$9,Models!$J$22:$J$24), 0))))), 0)</f>
        <v>0</v>
      </c>
      <c r="AB479" s="14">
        <f>IF($T479=Models!$E$26,IF($U479&lt;1,LOOKUP($A$3,Models!$D$7:$D$9,Models!$F$27:$F$29),IF(AND($U479&gt;=1,$U479&lt;=3),LOOKUP($A$3,Models!$D$7:$D$9,Models!$G$27:$G$29),IF(AND($U479&gt;=4,$U479&lt;=6),LOOKUP($A$3,Models!$D$7:$D$9,Models!$H$27:$H$29), IF(AND($U479&gt;=7,$U479&lt;=10),LOOKUP($A$3,Models!$D$7:$D$9,Models!$I$27:$I$29), IF($U479 &gt; 10,LOOKUP($A$3,Models!$D$7:$D$9,Models!$J$27:$J$29), 0))))), 0)</f>
        <v>0</v>
      </c>
      <c r="AC479" s="14">
        <f>IF($T479=Models!$E$31,IF($U479&lt;1,LOOKUP($A$3,Models!$D$7:$D$9,Models!$F$32:$F$34),IF(AND($U479&gt;=1,$U479&lt;=3),LOOKUP($A$3,Models!$D$7:$D$9,Models!$G$32:$G$34),IF(AND($U479&gt;=4,$U479&lt;=6),LOOKUP($A$3,Models!$D$7:$D$9,Models!$H$32:$H$34), IF(AND($U479&gt;=7,$U479&lt;=10),LOOKUP($A$3,Models!$D$7:$D$9,Models!$I$32:$I$34), IF($U479 &gt; 10,LOOKUP($A$3,Models!$D$7:$D$9,Models!$J$32:$J$34), 0))))), 0)</f>
        <v>0</v>
      </c>
      <c r="AD479" s="14">
        <f>IF($T479=Models!$E$39,IF($U479&lt;1,LOOKUP($A$3,Models!$D$7:$D$9,Models!$F$40:$F$42),IF(AND($U479&gt;=1,$U479&lt;=4),LOOKUP($A$3,Models!$D$7:$D$9,Models!$G$40:$G$42),IF(AND($U479&gt;=5,$U479&lt;=7),LOOKUP($A$3,Models!$D$7:$D$9,Models!$H$40:$H$42), IF($U479 &gt; 7,LOOKUP($A$3,Models!$D$7:$D$9,Models!$I$40:$I$42), 0)))), 0)</f>
        <v>0</v>
      </c>
      <c r="AE479" s="14">
        <f>IF($T479=Models!$E$44,IF($U479&lt;1,LOOKUP($A$3,Models!$D$7:$D$9,Models!$F$45:$F$47),IF(AND($U479&gt;=1,$U479&lt;=4),LOOKUP($A$3,Models!$D$7:$D$9,Models!$G$45:$G$47),IF(AND($U479&gt;=5,$U479&lt;=7),LOOKUP($A$3,Models!$D$7:$D$9,Models!$H$45:$H$47), IF($U479 &gt; 7,LOOKUP($A$3,Models!$D$7:$D$9,Models!$I$45:$I$47), 0)))), 0)</f>
        <v>0</v>
      </c>
      <c r="AF479" s="14">
        <f>IF($T479=Models!$E$49,IF($U479&lt;1,LOOKUP($A$3,Models!$D$7:$D$9,Models!$F$50:$F$52),IF(AND($U479&gt;=1,$U479&lt;=4),LOOKUP($A$3,Models!$D$7:$D$9,Models!$G$50:$G$52),IF(AND($U479&gt;=5,$U479&lt;=7),LOOKUP($A$3,Models!$D$7:$D$9,Models!$H$50:$H$52), IF($U479 &gt; 7,LOOKUP($A$3,Models!$D$7:$D$9,Models!$I$50:$I$52), 0)))), 0)</f>
        <v>0</v>
      </c>
      <c r="AG479" s="14">
        <f>IF($T479=Models!$E$54,IF($U479&lt;1,LOOKUP($A$3,Models!$D$7:$D$9,Models!$F$55:$F$57),IF(AND($U479&gt;=1,$U479&lt;=4),LOOKUP($A$3,Models!$D$7:$D$9,Models!$G$55:$G$57),IF(AND($U479&gt;=5,$U479&lt;=7),LOOKUP($A$3,Models!$D$7:$D$9,Models!$H$55:$H$57), IF($U479 &gt; 7,LOOKUP($A$3,Models!$D$7:$D$9,Models!$I$55:$I$57), 0)))), 0)</f>
        <v>0</v>
      </c>
      <c r="AH479" s="14">
        <f>IF($T479=Models!$E$59,IF($U479&lt;1,LOOKUP($A$3,Models!$D$7:$D$9,Models!$F$60:$F$62),IF(AND($U479&gt;=1,$U479&lt;=4),LOOKUP($A$3,Models!$D$7:$D$9,Models!$G$60:$G$62),IF(AND($U479&gt;=5,$U479&lt;=7),LOOKUP($A$3,Models!$D$7:$D$9,Models!$H$60:$H$62), IF($U479 &gt; 7,LOOKUP($A$3,Models!$D$7:$D$9,Models!$I$60:$I$62), 0)))), 0)</f>
        <v>0</v>
      </c>
    </row>
    <row r="480" spans="16:34">
      <c r="P480" s="6" t="e">
        <f ca="1">IF(LOOKUP(Beds!A513, Models!$A$4:$A$105, Models!$B$4:$B$105) = "QUEBEC 2", " ", IF(LOOKUP(Beds!A513, Models!$A$4:$A$105, Models!$B$4:$B$105) = "QUEBEC", " ", IF(Beds!B513 = 0, 0, YEAR(NOW())-IF(VALUE(LEFT(Beds!B513,2))&gt;80,CONCATENATE(19,LEFT(Beds!B513,2)),CONCATENATE(20,LEFT(Beds!B513,2))))))</f>
        <v>#N/A</v>
      </c>
      <c r="S480" s="7" t="str">
        <f>LEFT(Beds!A511,4)</f>
        <v/>
      </c>
      <c r="T480" t="str">
        <f>IF(S480 = "", " ", LOOKUP(S480,Models!$A$4:$A$99,Models!$B$4:$B$99))</f>
        <v xml:space="preserve"> </v>
      </c>
      <c r="U480">
        <f>Beds!C511</f>
        <v>0</v>
      </c>
      <c r="W480">
        <f t="shared" si="7"/>
        <v>0</v>
      </c>
      <c r="X480" s="14">
        <f>IF($T480=Models!$E$6,IF($U480&lt;1,LOOKUP($A$3,Models!$D$7:$D$9,Models!$F$7:$F$9),IF(AND($U480&gt;=1,$U480&lt;=3),LOOKUP($A$3,Models!$D$7:$D$9,Models!$G$7:$G$9),IF(AND($U480&gt;=4,$U480&lt;=6),LOOKUP($A$3,Models!$D$7:$D$9,Models!$H$7:$H$9), IF(AND($U480&gt;=7,$U480&lt;=10),LOOKUP($A$3,Models!$D$7:$D$9,Models!$I$7:$I$9), IF($U480 &gt; 10,LOOKUP($A$3,Models!$D$7:$D$9,Models!$J$7:$J$9), 0))))), 0)</f>
        <v>0</v>
      </c>
      <c r="Y480" s="14">
        <f>IF($T480=Models!$E$11,IF($U480&lt;1,LOOKUP($A$3,Models!$D$7:$D$9,Models!$F$12:$F$14),IF(AND($U480&gt;=1,$U480&lt;=3),LOOKUP($A$3,Models!$D$7:$D$9,Models!$G$12:$G$14),IF(AND($U480&gt;=4,$U480&lt;=6),LOOKUP($A$3,Models!$D$7:$D$9,Models!$H$12:$H$14), IF(AND($U480&gt;=7,$U480&lt;=10),LOOKUP($A$3,Models!$D$7:$D$9,Models!$I$12:$I$14), IF($U480 &gt; 10,LOOKUP($A$3,Models!$D$7:$D$9,Models!$J$12:$J$14), 0))))), 0)</f>
        <v>0</v>
      </c>
      <c r="Z480" s="14">
        <f>IF($T480=Models!$E$16,IF($U480&lt;1,LOOKUP($A$3,Models!$D$7:$D$9,Models!$F$17:$F$19),IF(AND($U480&gt;=1,$U480&lt;=3),LOOKUP($A$3,Models!$D$7:$D$9,Models!$G$17:$G$19),IF(AND($U480&gt;=4,$U480&lt;=6),LOOKUP($A$3,Models!$D$7:$D$9,Models!$H$17:$H$19), IF(AND($U480&gt;=7,$U480&lt;=10),LOOKUP($A$3,Models!$D$7:$D$9,Models!$I$17:$I$19), IF($U480 &gt; 10,LOOKUP($A$3,Models!$D$7:$D$9,Models!$J$17:$J$19), 0))))), 0)</f>
        <v>0</v>
      </c>
      <c r="AA480" s="14">
        <f>IF($T480=Models!$E$21,IF($U480&lt;1,LOOKUP($A$3,Models!$D$7:$D$9,Models!$F$22:$F$24),IF(AND($U480&gt;=1,$U480&lt;=3),LOOKUP($A$3,Models!$D$7:$D$9,Models!$G$22:$G$24),IF(AND($U480&gt;=4,$U480&lt;=6),LOOKUP($A$3,Models!$D$7:$D$9,Models!$H$22:$H$24), IF(AND($U480&gt;=7,$U480&lt;=10),LOOKUP($A$3,Models!$D$7:$D$9,Models!$I$22:$I$24), IF($U480 &gt; 10,LOOKUP($A$3,Models!$D$7:$D$9,Models!$J$22:$J$24), 0))))), 0)</f>
        <v>0</v>
      </c>
      <c r="AB480" s="14">
        <f>IF($T480=Models!$E$26,IF($U480&lt;1,LOOKUP($A$3,Models!$D$7:$D$9,Models!$F$27:$F$29),IF(AND($U480&gt;=1,$U480&lt;=3),LOOKUP($A$3,Models!$D$7:$D$9,Models!$G$27:$G$29),IF(AND($U480&gt;=4,$U480&lt;=6),LOOKUP($A$3,Models!$D$7:$D$9,Models!$H$27:$H$29), IF(AND($U480&gt;=7,$U480&lt;=10),LOOKUP($A$3,Models!$D$7:$D$9,Models!$I$27:$I$29), IF($U480 &gt; 10,LOOKUP($A$3,Models!$D$7:$D$9,Models!$J$27:$J$29), 0))))), 0)</f>
        <v>0</v>
      </c>
      <c r="AC480" s="14">
        <f>IF($T480=Models!$E$31,IF($U480&lt;1,LOOKUP($A$3,Models!$D$7:$D$9,Models!$F$32:$F$34),IF(AND($U480&gt;=1,$U480&lt;=3),LOOKUP($A$3,Models!$D$7:$D$9,Models!$G$32:$G$34),IF(AND($U480&gt;=4,$U480&lt;=6),LOOKUP($A$3,Models!$D$7:$D$9,Models!$H$32:$H$34), IF(AND($U480&gt;=7,$U480&lt;=10),LOOKUP($A$3,Models!$D$7:$D$9,Models!$I$32:$I$34), IF($U480 &gt; 10,LOOKUP($A$3,Models!$D$7:$D$9,Models!$J$32:$J$34), 0))))), 0)</f>
        <v>0</v>
      </c>
      <c r="AD480" s="14">
        <f>IF($T480=Models!$E$39,IF($U480&lt;1,LOOKUP($A$3,Models!$D$7:$D$9,Models!$F$40:$F$42),IF(AND($U480&gt;=1,$U480&lt;=4),LOOKUP($A$3,Models!$D$7:$D$9,Models!$G$40:$G$42),IF(AND($U480&gt;=5,$U480&lt;=7),LOOKUP($A$3,Models!$D$7:$D$9,Models!$H$40:$H$42), IF($U480 &gt; 7,LOOKUP($A$3,Models!$D$7:$D$9,Models!$I$40:$I$42), 0)))), 0)</f>
        <v>0</v>
      </c>
      <c r="AE480" s="14">
        <f>IF($T480=Models!$E$44,IF($U480&lt;1,LOOKUP($A$3,Models!$D$7:$D$9,Models!$F$45:$F$47),IF(AND($U480&gt;=1,$U480&lt;=4),LOOKUP($A$3,Models!$D$7:$D$9,Models!$G$45:$G$47),IF(AND($U480&gt;=5,$U480&lt;=7),LOOKUP($A$3,Models!$D$7:$D$9,Models!$H$45:$H$47), IF($U480 &gt; 7,LOOKUP($A$3,Models!$D$7:$D$9,Models!$I$45:$I$47), 0)))), 0)</f>
        <v>0</v>
      </c>
      <c r="AF480" s="14">
        <f>IF($T480=Models!$E$49,IF($U480&lt;1,LOOKUP($A$3,Models!$D$7:$D$9,Models!$F$50:$F$52),IF(AND($U480&gt;=1,$U480&lt;=4),LOOKUP($A$3,Models!$D$7:$D$9,Models!$G$50:$G$52),IF(AND($U480&gt;=5,$U480&lt;=7),LOOKUP($A$3,Models!$D$7:$D$9,Models!$H$50:$H$52), IF($U480 &gt; 7,LOOKUP($A$3,Models!$D$7:$D$9,Models!$I$50:$I$52), 0)))), 0)</f>
        <v>0</v>
      </c>
      <c r="AG480" s="14">
        <f>IF($T480=Models!$E$54,IF($U480&lt;1,LOOKUP($A$3,Models!$D$7:$D$9,Models!$F$55:$F$57),IF(AND($U480&gt;=1,$U480&lt;=4),LOOKUP($A$3,Models!$D$7:$D$9,Models!$G$55:$G$57),IF(AND($U480&gt;=5,$U480&lt;=7),LOOKUP($A$3,Models!$D$7:$D$9,Models!$H$55:$H$57), IF($U480 &gt; 7,LOOKUP($A$3,Models!$D$7:$D$9,Models!$I$55:$I$57), 0)))), 0)</f>
        <v>0</v>
      </c>
      <c r="AH480" s="14">
        <f>IF($T480=Models!$E$59,IF($U480&lt;1,LOOKUP($A$3,Models!$D$7:$D$9,Models!$F$60:$F$62),IF(AND($U480&gt;=1,$U480&lt;=4),LOOKUP($A$3,Models!$D$7:$D$9,Models!$G$60:$G$62),IF(AND($U480&gt;=5,$U480&lt;=7),LOOKUP($A$3,Models!$D$7:$D$9,Models!$H$60:$H$62), IF($U480 &gt; 7,LOOKUP($A$3,Models!$D$7:$D$9,Models!$I$60:$I$62), 0)))), 0)</f>
        <v>0</v>
      </c>
    </row>
    <row r="481" spans="16:34">
      <c r="P481" s="6" t="e">
        <f ca="1">IF(LOOKUP(Beds!A514, Models!$A$4:$A$105, Models!$B$4:$B$105) = "QUEBEC 2", " ", IF(LOOKUP(Beds!A514, Models!$A$4:$A$105, Models!$B$4:$B$105) = "QUEBEC", " ", IF(Beds!B514 = 0, 0, YEAR(NOW())-IF(VALUE(LEFT(Beds!B514,2))&gt;80,CONCATENATE(19,LEFT(Beds!B514,2)),CONCATENATE(20,LEFT(Beds!B514,2))))))</f>
        <v>#N/A</v>
      </c>
      <c r="S481" s="7" t="str">
        <f>LEFT(Beds!A512,4)</f>
        <v/>
      </c>
      <c r="T481" t="str">
        <f>IF(S481 = "", " ", LOOKUP(S481,Models!$A$4:$A$99,Models!$B$4:$B$99))</f>
        <v xml:space="preserve"> </v>
      </c>
      <c r="U481">
        <f>Beds!C512</f>
        <v>0</v>
      </c>
      <c r="W481">
        <f t="shared" si="7"/>
        <v>0</v>
      </c>
      <c r="X481" s="14">
        <f>IF($T481=Models!$E$6,IF($U481&lt;1,LOOKUP($A$3,Models!$D$7:$D$9,Models!$F$7:$F$9),IF(AND($U481&gt;=1,$U481&lt;=3),LOOKUP($A$3,Models!$D$7:$D$9,Models!$G$7:$G$9),IF(AND($U481&gt;=4,$U481&lt;=6),LOOKUP($A$3,Models!$D$7:$D$9,Models!$H$7:$H$9), IF(AND($U481&gt;=7,$U481&lt;=10),LOOKUP($A$3,Models!$D$7:$D$9,Models!$I$7:$I$9), IF($U481 &gt; 10,LOOKUP($A$3,Models!$D$7:$D$9,Models!$J$7:$J$9), 0))))), 0)</f>
        <v>0</v>
      </c>
      <c r="Y481" s="14">
        <f>IF($T481=Models!$E$11,IF($U481&lt;1,LOOKUP($A$3,Models!$D$7:$D$9,Models!$F$12:$F$14),IF(AND($U481&gt;=1,$U481&lt;=3),LOOKUP($A$3,Models!$D$7:$D$9,Models!$G$12:$G$14),IF(AND($U481&gt;=4,$U481&lt;=6),LOOKUP($A$3,Models!$D$7:$D$9,Models!$H$12:$H$14), IF(AND($U481&gt;=7,$U481&lt;=10),LOOKUP($A$3,Models!$D$7:$D$9,Models!$I$12:$I$14), IF($U481 &gt; 10,LOOKUP($A$3,Models!$D$7:$D$9,Models!$J$12:$J$14), 0))))), 0)</f>
        <v>0</v>
      </c>
      <c r="Z481" s="14">
        <f>IF($T481=Models!$E$16,IF($U481&lt;1,LOOKUP($A$3,Models!$D$7:$D$9,Models!$F$17:$F$19),IF(AND($U481&gt;=1,$U481&lt;=3),LOOKUP($A$3,Models!$D$7:$D$9,Models!$G$17:$G$19),IF(AND($U481&gt;=4,$U481&lt;=6),LOOKUP($A$3,Models!$D$7:$D$9,Models!$H$17:$H$19), IF(AND($U481&gt;=7,$U481&lt;=10),LOOKUP($A$3,Models!$D$7:$D$9,Models!$I$17:$I$19), IF($U481 &gt; 10,LOOKUP($A$3,Models!$D$7:$D$9,Models!$J$17:$J$19), 0))))), 0)</f>
        <v>0</v>
      </c>
      <c r="AA481" s="14">
        <f>IF($T481=Models!$E$21,IF($U481&lt;1,LOOKUP($A$3,Models!$D$7:$D$9,Models!$F$22:$F$24),IF(AND($U481&gt;=1,$U481&lt;=3),LOOKUP($A$3,Models!$D$7:$D$9,Models!$G$22:$G$24),IF(AND($U481&gt;=4,$U481&lt;=6),LOOKUP($A$3,Models!$D$7:$D$9,Models!$H$22:$H$24), IF(AND($U481&gt;=7,$U481&lt;=10),LOOKUP($A$3,Models!$D$7:$D$9,Models!$I$22:$I$24), IF($U481 &gt; 10,LOOKUP($A$3,Models!$D$7:$D$9,Models!$J$22:$J$24), 0))))), 0)</f>
        <v>0</v>
      </c>
      <c r="AB481" s="14">
        <f>IF($T481=Models!$E$26,IF($U481&lt;1,LOOKUP($A$3,Models!$D$7:$D$9,Models!$F$27:$F$29),IF(AND($U481&gt;=1,$U481&lt;=3),LOOKUP($A$3,Models!$D$7:$D$9,Models!$G$27:$G$29),IF(AND($U481&gt;=4,$U481&lt;=6),LOOKUP($A$3,Models!$D$7:$D$9,Models!$H$27:$H$29), IF(AND($U481&gt;=7,$U481&lt;=10),LOOKUP($A$3,Models!$D$7:$D$9,Models!$I$27:$I$29), IF($U481 &gt; 10,LOOKUP($A$3,Models!$D$7:$D$9,Models!$J$27:$J$29), 0))))), 0)</f>
        <v>0</v>
      </c>
      <c r="AC481" s="14">
        <f>IF($T481=Models!$E$31,IF($U481&lt;1,LOOKUP($A$3,Models!$D$7:$D$9,Models!$F$32:$F$34),IF(AND($U481&gt;=1,$U481&lt;=3),LOOKUP($A$3,Models!$D$7:$D$9,Models!$G$32:$G$34),IF(AND($U481&gt;=4,$U481&lt;=6),LOOKUP($A$3,Models!$D$7:$D$9,Models!$H$32:$H$34), IF(AND($U481&gt;=7,$U481&lt;=10),LOOKUP($A$3,Models!$D$7:$D$9,Models!$I$32:$I$34), IF($U481 &gt; 10,LOOKUP($A$3,Models!$D$7:$D$9,Models!$J$32:$J$34), 0))))), 0)</f>
        <v>0</v>
      </c>
      <c r="AD481" s="14">
        <f>IF($T481=Models!$E$39,IF($U481&lt;1,LOOKUP($A$3,Models!$D$7:$D$9,Models!$F$40:$F$42),IF(AND($U481&gt;=1,$U481&lt;=4),LOOKUP($A$3,Models!$D$7:$D$9,Models!$G$40:$G$42),IF(AND($U481&gt;=5,$U481&lt;=7),LOOKUP($A$3,Models!$D$7:$D$9,Models!$H$40:$H$42), IF($U481 &gt; 7,LOOKUP($A$3,Models!$D$7:$D$9,Models!$I$40:$I$42), 0)))), 0)</f>
        <v>0</v>
      </c>
      <c r="AE481" s="14">
        <f>IF($T481=Models!$E$44,IF($U481&lt;1,LOOKUP($A$3,Models!$D$7:$D$9,Models!$F$45:$F$47),IF(AND($U481&gt;=1,$U481&lt;=4),LOOKUP($A$3,Models!$D$7:$D$9,Models!$G$45:$G$47),IF(AND($U481&gt;=5,$U481&lt;=7),LOOKUP($A$3,Models!$D$7:$D$9,Models!$H$45:$H$47), IF($U481 &gt; 7,LOOKUP($A$3,Models!$D$7:$D$9,Models!$I$45:$I$47), 0)))), 0)</f>
        <v>0</v>
      </c>
      <c r="AF481" s="14">
        <f>IF($T481=Models!$E$49,IF($U481&lt;1,LOOKUP($A$3,Models!$D$7:$D$9,Models!$F$50:$F$52),IF(AND($U481&gt;=1,$U481&lt;=4),LOOKUP($A$3,Models!$D$7:$D$9,Models!$G$50:$G$52),IF(AND($U481&gt;=5,$U481&lt;=7),LOOKUP($A$3,Models!$D$7:$D$9,Models!$H$50:$H$52), IF($U481 &gt; 7,LOOKUP($A$3,Models!$D$7:$D$9,Models!$I$50:$I$52), 0)))), 0)</f>
        <v>0</v>
      </c>
      <c r="AG481" s="14">
        <f>IF($T481=Models!$E$54,IF($U481&lt;1,LOOKUP($A$3,Models!$D$7:$D$9,Models!$F$55:$F$57),IF(AND($U481&gt;=1,$U481&lt;=4),LOOKUP($A$3,Models!$D$7:$D$9,Models!$G$55:$G$57),IF(AND($U481&gt;=5,$U481&lt;=7),LOOKUP($A$3,Models!$D$7:$D$9,Models!$H$55:$H$57), IF($U481 &gt; 7,LOOKUP($A$3,Models!$D$7:$D$9,Models!$I$55:$I$57), 0)))), 0)</f>
        <v>0</v>
      </c>
      <c r="AH481" s="14">
        <f>IF($T481=Models!$E$59,IF($U481&lt;1,LOOKUP($A$3,Models!$D$7:$D$9,Models!$F$60:$F$62),IF(AND($U481&gt;=1,$U481&lt;=4),LOOKUP($A$3,Models!$D$7:$D$9,Models!$G$60:$G$62),IF(AND($U481&gt;=5,$U481&lt;=7),LOOKUP($A$3,Models!$D$7:$D$9,Models!$H$60:$H$62), IF($U481 &gt; 7,LOOKUP($A$3,Models!$D$7:$D$9,Models!$I$60:$I$62), 0)))), 0)</f>
        <v>0</v>
      </c>
    </row>
    <row r="482" spans="16:34">
      <c r="P482" s="6" t="e">
        <f ca="1">IF(LOOKUP(Beds!A515, Models!$A$4:$A$105, Models!$B$4:$B$105) = "QUEBEC 2", " ", IF(LOOKUP(Beds!A515, Models!$A$4:$A$105, Models!$B$4:$B$105) = "QUEBEC", " ", IF(Beds!B515 = 0, 0, YEAR(NOW())-IF(VALUE(LEFT(Beds!B515,2))&gt;80,CONCATENATE(19,LEFT(Beds!B515,2)),CONCATENATE(20,LEFT(Beds!B515,2))))))</f>
        <v>#N/A</v>
      </c>
      <c r="S482" s="7" t="str">
        <f>LEFT(Beds!A513,4)</f>
        <v/>
      </c>
      <c r="T482" t="str">
        <f>IF(S482 = "", " ", LOOKUP(S482,Models!$A$4:$A$99,Models!$B$4:$B$99))</f>
        <v xml:space="preserve"> </v>
      </c>
      <c r="U482">
        <f>Beds!C513</f>
        <v>0</v>
      </c>
      <c r="W482">
        <f t="shared" si="7"/>
        <v>0</v>
      </c>
      <c r="X482" s="14">
        <f>IF($T482=Models!$E$6,IF($U482&lt;1,LOOKUP($A$3,Models!$D$7:$D$9,Models!$F$7:$F$9),IF(AND($U482&gt;=1,$U482&lt;=3),LOOKUP($A$3,Models!$D$7:$D$9,Models!$G$7:$G$9),IF(AND($U482&gt;=4,$U482&lt;=6),LOOKUP($A$3,Models!$D$7:$D$9,Models!$H$7:$H$9), IF(AND($U482&gt;=7,$U482&lt;=10),LOOKUP($A$3,Models!$D$7:$D$9,Models!$I$7:$I$9), IF($U482 &gt; 10,LOOKUP($A$3,Models!$D$7:$D$9,Models!$J$7:$J$9), 0))))), 0)</f>
        <v>0</v>
      </c>
      <c r="Y482" s="14">
        <f>IF($T482=Models!$E$11,IF($U482&lt;1,LOOKUP($A$3,Models!$D$7:$D$9,Models!$F$12:$F$14),IF(AND($U482&gt;=1,$U482&lt;=3),LOOKUP($A$3,Models!$D$7:$D$9,Models!$G$12:$G$14),IF(AND($U482&gt;=4,$U482&lt;=6),LOOKUP($A$3,Models!$D$7:$D$9,Models!$H$12:$H$14), IF(AND($U482&gt;=7,$U482&lt;=10),LOOKUP($A$3,Models!$D$7:$D$9,Models!$I$12:$I$14), IF($U482 &gt; 10,LOOKUP($A$3,Models!$D$7:$D$9,Models!$J$12:$J$14), 0))))), 0)</f>
        <v>0</v>
      </c>
      <c r="Z482" s="14">
        <f>IF($T482=Models!$E$16,IF($U482&lt;1,LOOKUP($A$3,Models!$D$7:$D$9,Models!$F$17:$F$19),IF(AND($U482&gt;=1,$U482&lt;=3),LOOKUP($A$3,Models!$D$7:$D$9,Models!$G$17:$G$19),IF(AND($U482&gt;=4,$U482&lt;=6),LOOKUP($A$3,Models!$D$7:$D$9,Models!$H$17:$H$19), IF(AND($U482&gt;=7,$U482&lt;=10),LOOKUP($A$3,Models!$D$7:$D$9,Models!$I$17:$I$19), IF($U482 &gt; 10,LOOKUP($A$3,Models!$D$7:$D$9,Models!$J$17:$J$19), 0))))), 0)</f>
        <v>0</v>
      </c>
      <c r="AA482" s="14">
        <f>IF($T482=Models!$E$21,IF($U482&lt;1,LOOKUP($A$3,Models!$D$7:$D$9,Models!$F$22:$F$24),IF(AND($U482&gt;=1,$U482&lt;=3),LOOKUP($A$3,Models!$D$7:$D$9,Models!$G$22:$G$24),IF(AND($U482&gt;=4,$U482&lt;=6),LOOKUP($A$3,Models!$D$7:$D$9,Models!$H$22:$H$24), IF(AND($U482&gt;=7,$U482&lt;=10),LOOKUP($A$3,Models!$D$7:$D$9,Models!$I$22:$I$24), IF($U482 &gt; 10,LOOKUP($A$3,Models!$D$7:$D$9,Models!$J$22:$J$24), 0))))), 0)</f>
        <v>0</v>
      </c>
      <c r="AB482" s="14">
        <f>IF($T482=Models!$E$26,IF($U482&lt;1,LOOKUP($A$3,Models!$D$7:$D$9,Models!$F$27:$F$29),IF(AND($U482&gt;=1,$U482&lt;=3),LOOKUP($A$3,Models!$D$7:$D$9,Models!$G$27:$G$29),IF(AND($U482&gt;=4,$U482&lt;=6),LOOKUP($A$3,Models!$D$7:$D$9,Models!$H$27:$H$29), IF(AND($U482&gt;=7,$U482&lt;=10),LOOKUP($A$3,Models!$D$7:$D$9,Models!$I$27:$I$29), IF($U482 &gt; 10,LOOKUP($A$3,Models!$D$7:$D$9,Models!$J$27:$J$29), 0))))), 0)</f>
        <v>0</v>
      </c>
      <c r="AC482" s="14">
        <f>IF($T482=Models!$E$31,IF($U482&lt;1,LOOKUP($A$3,Models!$D$7:$D$9,Models!$F$32:$F$34),IF(AND($U482&gt;=1,$U482&lt;=3),LOOKUP($A$3,Models!$D$7:$D$9,Models!$G$32:$G$34),IF(AND($U482&gt;=4,$U482&lt;=6),LOOKUP($A$3,Models!$D$7:$D$9,Models!$H$32:$H$34), IF(AND($U482&gt;=7,$U482&lt;=10),LOOKUP($A$3,Models!$D$7:$D$9,Models!$I$32:$I$34), IF($U482 &gt; 10,LOOKUP($A$3,Models!$D$7:$D$9,Models!$J$32:$J$34), 0))))), 0)</f>
        <v>0</v>
      </c>
      <c r="AD482" s="14">
        <f>IF($T482=Models!$E$39,IF($U482&lt;1,LOOKUP($A$3,Models!$D$7:$D$9,Models!$F$40:$F$42),IF(AND($U482&gt;=1,$U482&lt;=4),LOOKUP($A$3,Models!$D$7:$D$9,Models!$G$40:$G$42),IF(AND($U482&gt;=5,$U482&lt;=7),LOOKUP($A$3,Models!$D$7:$D$9,Models!$H$40:$H$42), IF($U482 &gt; 7,LOOKUP($A$3,Models!$D$7:$D$9,Models!$I$40:$I$42), 0)))), 0)</f>
        <v>0</v>
      </c>
      <c r="AE482" s="14">
        <f>IF($T482=Models!$E$44,IF($U482&lt;1,LOOKUP($A$3,Models!$D$7:$D$9,Models!$F$45:$F$47),IF(AND($U482&gt;=1,$U482&lt;=4),LOOKUP($A$3,Models!$D$7:$D$9,Models!$G$45:$G$47),IF(AND($U482&gt;=5,$U482&lt;=7),LOOKUP($A$3,Models!$D$7:$D$9,Models!$H$45:$H$47), IF($U482 &gt; 7,LOOKUP($A$3,Models!$D$7:$D$9,Models!$I$45:$I$47), 0)))), 0)</f>
        <v>0</v>
      </c>
      <c r="AF482" s="14">
        <f>IF($T482=Models!$E$49,IF($U482&lt;1,LOOKUP($A$3,Models!$D$7:$D$9,Models!$F$50:$F$52),IF(AND($U482&gt;=1,$U482&lt;=4),LOOKUP($A$3,Models!$D$7:$D$9,Models!$G$50:$G$52),IF(AND($U482&gt;=5,$U482&lt;=7),LOOKUP($A$3,Models!$D$7:$D$9,Models!$H$50:$H$52), IF($U482 &gt; 7,LOOKUP($A$3,Models!$D$7:$D$9,Models!$I$50:$I$52), 0)))), 0)</f>
        <v>0</v>
      </c>
      <c r="AG482" s="14">
        <f>IF($T482=Models!$E$54,IF($U482&lt;1,LOOKUP($A$3,Models!$D$7:$D$9,Models!$F$55:$F$57),IF(AND($U482&gt;=1,$U482&lt;=4),LOOKUP($A$3,Models!$D$7:$D$9,Models!$G$55:$G$57),IF(AND($U482&gt;=5,$U482&lt;=7),LOOKUP($A$3,Models!$D$7:$D$9,Models!$H$55:$H$57), IF($U482 &gt; 7,LOOKUP($A$3,Models!$D$7:$D$9,Models!$I$55:$I$57), 0)))), 0)</f>
        <v>0</v>
      </c>
      <c r="AH482" s="14">
        <f>IF($T482=Models!$E$59,IF($U482&lt;1,LOOKUP($A$3,Models!$D$7:$D$9,Models!$F$60:$F$62),IF(AND($U482&gt;=1,$U482&lt;=4),LOOKUP($A$3,Models!$D$7:$D$9,Models!$G$60:$G$62),IF(AND($U482&gt;=5,$U482&lt;=7),LOOKUP($A$3,Models!$D$7:$D$9,Models!$H$60:$H$62), IF($U482 &gt; 7,LOOKUP($A$3,Models!$D$7:$D$9,Models!$I$60:$I$62), 0)))), 0)</f>
        <v>0</v>
      </c>
    </row>
    <row r="483" spans="16:34">
      <c r="P483" s="6" t="e">
        <f ca="1">IF(LOOKUP(Beds!A516, Models!$A$4:$A$105, Models!$B$4:$B$105) = "QUEBEC 2", " ", IF(LOOKUP(Beds!A516, Models!$A$4:$A$105, Models!$B$4:$B$105) = "QUEBEC", " ", IF(Beds!B516 = 0, 0, YEAR(NOW())-IF(VALUE(LEFT(Beds!B516,2))&gt;80,CONCATENATE(19,LEFT(Beds!B516,2)),CONCATENATE(20,LEFT(Beds!B516,2))))))</f>
        <v>#N/A</v>
      </c>
      <c r="S483" s="7" t="str">
        <f>LEFT(Beds!A514,4)</f>
        <v/>
      </c>
      <c r="T483" t="str">
        <f>IF(S483 = "", " ", LOOKUP(S483,Models!$A$4:$A$99,Models!$B$4:$B$99))</f>
        <v xml:space="preserve"> </v>
      </c>
      <c r="U483">
        <f>Beds!C514</f>
        <v>0</v>
      </c>
      <c r="W483">
        <f t="shared" si="7"/>
        <v>0</v>
      </c>
      <c r="X483" s="14">
        <f>IF($T483=Models!$E$6,IF($U483&lt;1,LOOKUP($A$3,Models!$D$7:$D$9,Models!$F$7:$F$9),IF(AND($U483&gt;=1,$U483&lt;=3),LOOKUP($A$3,Models!$D$7:$D$9,Models!$G$7:$G$9),IF(AND($U483&gt;=4,$U483&lt;=6),LOOKUP($A$3,Models!$D$7:$D$9,Models!$H$7:$H$9), IF(AND($U483&gt;=7,$U483&lt;=10),LOOKUP($A$3,Models!$D$7:$D$9,Models!$I$7:$I$9), IF($U483 &gt; 10,LOOKUP($A$3,Models!$D$7:$D$9,Models!$J$7:$J$9), 0))))), 0)</f>
        <v>0</v>
      </c>
      <c r="Y483" s="14">
        <f>IF($T483=Models!$E$11,IF($U483&lt;1,LOOKUP($A$3,Models!$D$7:$D$9,Models!$F$12:$F$14),IF(AND($U483&gt;=1,$U483&lt;=3),LOOKUP($A$3,Models!$D$7:$D$9,Models!$G$12:$G$14),IF(AND($U483&gt;=4,$U483&lt;=6),LOOKUP($A$3,Models!$D$7:$D$9,Models!$H$12:$H$14), IF(AND($U483&gt;=7,$U483&lt;=10),LOOKUP($A$3,Models!$D$7:$D$9,Models!$I$12:$I$14), IF($U483 &gt; 10,LOOKUP($A$3,Models!$D$7:$D$9,Models!$J$12:$J$14), 0))))), 0)</f>
        <v>0</v>
      </c>
      <c r="Z483" s="14">
        <f>IF($T483=Models!$E$16,IF($U483&lt;1,LOOKUP($A$3,Models!$D$7:$D$9,Models!$F$17:$F$19),IF(AND($U483&gt;=1,$U483&lt;=3),LOOKUP($A$3,Models!$D$7:$D$9,Models!$G$17:$G$19),IF(AND($U483&gt;=4,$U483&lt;=6),LOOKUP($A$3,Models!$D$7:$D$9,Models!$H$17:$H$19), IF(AND($U483&gt;=7,$U483&lt;=10),LOOKUP($A$3,Models!$D$7:$D$9,Models!$I$17:$I$19), IF($U483 &gt; 10,LOOKUP($A$3,Models!$D$7:$D$9,Models!$J$17:$J$19), 0))))), 0)</f>
        <v>0</v>
      </c>
      <c r="AA483" s="14">
        <f>IF($T483=Models!$E$21,IF($U483&lt;1,LOOKUP($A$3,Models!$D$7:$D$9,Models!$F$22:$F$24),IF(AND($U483&gt;=1,$U483&lt;=3),LOOKUP($A$3,Models!$D$7:$D$9,Models!$G$22:$G$24),IF(AND($U483&gt;=4,$U483&lt;=6),LOOKUP($A$3,Models!$D$7:$D$9,Models!$H$22:$H$24), IF(AND($U483&gt;=7,$U483&lt;=10),LOOKUP($A$3,Models!$D$7:$D$9,Models!$I$22:$I$24), IF($U483 &gt; 10,LOOKUP($A$3,Models!$D$7:$D$9,Models!$J$22:$J$24), 0))))), 0)</f>
        <v>0</v>
      </c>
      <c r="AB483" s="14">
        <f>IF($T483=Models!$E$26,IF($U483&lt;1,LOOKUP($A$3,Models!$D$7:$D$9,Models!$F$27:$F$29),IF(AND($U483&gt;=1,$U483&lt;=3),LOOKUP($A$3,Models!$D$7:$D$9,Models!$G$27:$G$29),IF(AND($U483&gt;=4,$U483&lt;=6),LOOKUP($A$3,Models!$D$7:$D$9,Models!$H$27:$H$29), IF(AND($U483&gt;=7,$U483&lt;=10),LOOKUP($A$3,Models!$D$7:$D$9,Models!$I$27:$I$29), IF($U483 &gt; 10,LOOKUP($A$3,Models!$D$7:$D$9,Models!$J$27:$J$29), 0))))), 0)</f>
        <v>0</v>
      </c>
      <c r="AC483" s="14">
        <f>IF($T483=Models!$E$31,IF($U483&lt;1,LOOKUP($A$3,Models!$D$7:$D$9,Models!$F$32:$F$34),IF(AND($U483&gt;=1,$U483&lt;=3),LOOKUP($A$3,Models!$D$7:$D$9,Models!$G$32:$G$34),IF(AND($U483&gt;=4,$U483&lt;=6),LOOKUP($A$3,Models!$D$7:$D$9,Models!$H$32:$H$34), IF(AND($U483&gt;=7,$U483&lt;=10),LOOKUP($A$3,Models!$D$7:$D$9,Models!$I$32:$I$34), IF($U483 &gt; 10,LOOKUP($A$3,Models!$D$7:$D$9,Models!$J$32:$J$34), 0))))), 0)</f>
        <v>0</v>
      </c>
      <c r="AD483" s="14">
        <f>IF($T483=Models!$E$39,IF($U483&lt;1,LOOKUP($A$3,Models!$D$7:$D$9,Models!$F$40:$F$42),IF(AND($U483&gt;=1,$U483&lt;=4),LOOKUP($A$3,Models!$D$7:$D$9,Models!$G$40:$G$42),IF(AND($U483&gt;=5,$U483&lt;=7),LOOKUP($A$3,Models!$D$7:$D$9,Models!$H$40:$H$42), IF($U483 &gt; 7,LOOKUP($A$3,Models!$D$7:$D$9,Models!$I$40:$I$42), 0)))), 0)</f>
        <v>0</v>
      </c>
      <c r="AE483" s="14">
        <f>IF($T483=Models!$E$44,IF($U483&lt;1,LOOKUP($A$3,Models!$D$7:$D$9,Models!$F$45:$F$47),IF(AND($U483&gt;=1,$U483&lt;=4),LOOKUP($A$3,Models!$D$7:$D$9,Models!$G$45:$G$47),IF(AND($U483&gt;=5,$U483&lt;=7),LOOKUP($A$3,Models!$D$7:$D$9,Models!$H$45:$H$47), IF($U483 &gt; 7,LOOKUP($A$3,Models!$D$7:$D$9,Models!$I$45:$I$47), 0)))), 0)</f>
        <v>0</v>
      </c>
      <c r="AF483" s="14">
        <f>IF($T483=Models!$E$49,IF($U483&lt;1,LOOKUP($A$3,Models!$D$7:$D$9,Models!$F$50:$F$52),IF(AND($U483&gt;=1,$U483&lt;=4),LOOKUP($A$3,Models!$D$7:$D$9,Models!$G$50:$G$52),IF(AND($U483&gt;=5,$U483&lt;=7),LOOKUP($A$3,Models!$D$7:$D$9,Models!$H$50:$H$52), IF($U483 &gt; 7,LOOKUP($A$3,Models!$D$7:$D$9,Models!$I$50:$I$52), 0)))), 0)</f>
        <v>0</v>
      </c>
      <c r="AG483" s="14">
        <f>IF($T483=Models!$E$54,IF($U483&lt;1,LOOKUP($A$3,Models!$D$7:$D$9,Models!$F$55:$F$57),IF(AND($U483&gt;=1,$U483&lt;=4),LOOKUP($A$3,Models!$D$7:$D$9,Models!$G$55:$G$57),IF(AND($U483&gt;=5,$U483&lt;=7),LOOKUP($A$3,Models!$D$7:$D$9,Models!$H$55:$H$57), IF($U483 &gt; 7,LOOKUP($A$3,Models!$D$7:$D$9,Models!$I$55:$I$57), 0)))), 0)</f>
        <v>0</v>
      </c>
      <c r="AH483" s="14">
        <f>IF($T483=Models!$E$59,IF($U483&lt;1,LOOKUP($A$3,Models!$D$7:$D$9,Models!$F$60:$F$62),IF(AND($U483&gt;=1,$U483&lt;=4),LOOKUP($A$3,Models!$D$7:$D$9,Models!$G$60:$G$62),IF(AND($U483&gt;=5,$U483&lt;=7),LOOKUP($A$3,Models!$D$7:$D$9,Models!$H$60:$H$62), IF($U483 &gt; 7,LOOKUP($A$3,Models!$D$7:$D$9,Models!$I$60:$I$62), 0)))), 0)</f>
        <v>0</v>
      </c>
    </row>
    <row r="484" spans="16:34">
      <c r="P484" s="6" t="e">
        <f ca="1">IF(LOOKUP(Beds!A517, Models!$A$4:$A$105, Models!$B$4:$B$105) = "QUEBEC 2", " ", IF(LOOKUP(Beds!A517, Models!$A$4:$A$105, Models!$B$4:$B$105) = "QUEBEC", " ", IF(Beds!B517 = 0, 0, YEAR(NOW())-IF(VALUE(LEFT(Beds!B517,2))&gt;80,CONCATENATE(19,LEFT(Beds!B517,2)),CONCATENATE(20,LEFT(Beds!B517,2))))))</f>
        <v>#N/A</v>
      </c>
      <c r="S484" s="7" t="str">
        <f>LEFT(Beds!A515,4)</f>
        <v/>
      </c>
      <c r="T484" t="str">
        <f>IF(S484 = "", " ", LOOKUP(S484,Models!$A$4:$A$99,Models!$B$4:$B$99))</f>
        <v xml:space="preserve"> </v>
      </c>
      <c r="U484">
        <f>Beds!C515</f>
        <v>0</v>
      </c>
      <c r="W484">
        <f t="shared" si="7"/>
        <v>0</v>
      </c>
      <c r="X484" s="14">
        <f>IF($T484=Models!$E$6,IF($U484&lt;1,LOOKUP($A$3,Models!$D$7:$D$9,Models!$F$7:$F$9),IF(AND($U484&gt;=1,$U484&lt;=3),LOOKUP($A$3,Models!$D$7:$D$9,Models!$G$7:$G$9),IF(AND($U484&gt;=4,$U484&lt;=6),LOOKUP($A$3,Models!$D$7:$D$9,Models!$H$7:$H$9), IF(AND($U484&gt;=7,$U484&lt;=10),LOOKUP($A$3,Models!$D$7:$D$9,Models!$I$7:$I$9), IF($U484 &gt; 10,LOOKUP($A$3,Models!$D$7:$D$9,Models!$J$7:$J$9), 0))))), 0)</f>
        <v>0</v>
      </c>
      <c r="Y484" s="14">
        <f>IF($T484=Models!$E$11,IF($U484&lt;1,LOOKUP($A$3,Models!$D$7:$D$9,Models!$F$12:$F$14),IF(AND($U484&gt;=1,$U484&lt;=3),LOOKUP($A$3,Models!$D$7:$D$9,Models!$G$12:$G$14),IF(AND($U484&gt;=4,$U484&lt;=6),LOOKUP($A$3,Models!$D$7:$D$9,Models!$H$12:$H$14), IF(AND($U484&gt;=7,$U484&lt;=10),LOOKUP($A$3,Models!$D$7:$D$9,Models!$I$12:$I$14), IF($U484 &gt; 10,LOOKUP($A$3,Models!$D$7:$D$9,Models!$J$12:$J$14), 0))))), 0)</f>
        <v>0</v>
      </c>
      <c r="Z484" s="14">
        <f>IF($T484=Models!$E$16,IF($U484&lt;1,LOOKUP($A$3,Models!$D$7:$D$9,Models!$F$17:$F$19),IF(AND($U484&gt;=1,$U484&lt;=3),LOOKUP($A$3,Models!$D$7:$D$9,Models!$G$17:$G$19),IF(AND($U484&gt;=4,$U484&lt;=6),LOOKUP($A$3,Models!$D$7:$D$9,Models!$H$17:$H$19), IF(AND($U484&gt;=7,$U484&lt;=10),LOOKUP($A$3,Models!$D$7:$D$9,Models!$I$17:$I$19), IF($U484 &gt; 10,LOOKUP($A$3,Models!$D$7:$D$9,Models!$J$17:$J$19), 0))))), 0)</f>
        <v>0</v>
      </c>
      <c r="AA484" s="14">
        <f>IF($T484=Models!$E$21,IF($U484&lt;1,LOOKUP($A$3,Models!$D$7:$D$9,Models!$F$22:$F$24),IF(AND($U484&gt;=1,$U484&lt;=3),LOOKUP($A$3,Models!$D$7:$D$9,Models!$G$22:$G$24),IF(AND($U484&gt;=4,$U484&lt;=6),LOOKUP($A$3,Models!$D$7:$D$9,Models!$H$22:$H$24), IF(AND($U484&gt;=7,$U484&lt;=10),LOOKUP($A$3,Models!$D$7:$D$9,Models!$I$22:$I$24), IF($U484 &gt; 10,LOOKUP($A$3,Models!$D$7:$D$9,Models!$J$22:$J$24), 0))))), 0)</f>
        <v>0</v>
      </c>
      <c r="AB484" s="14">
        <f>IF($T484=Models!$E$26,IF($U484&lt;1,LOOKUP($A$3,Models!$D$7:$D$9,Models!$F$27:$F$29),IF(AND($U484&gt;=1,$U484&lt;=3),LOOKUP($A$3,Models!$D$7:$D$9,Models!$G$27:$G$29),IF(AND($U484&gt;=4,$U484&lt;=6),LOOKUP($A$3,Models!$D$7:$D$9,Models!$H$27:$H$29), IF(AND($U484&gt;=7,$U484&lt;=10),LOOKUP($A$3,Models!$D$7:$D$9,Models!$I$27:$I$29), IF($U484 &gt; 10,LOOKUP($A$3,Models!$D$7:$D$9,Models!$J$27:$J$29), 0))))), 0)</f>
        <v>0</v>
      </c>
      <c r="AC484" s="14">
        <f>IF($T484=Models!$E$31,IF($U484&lt;1,LOOKUP($A$3,Models!$D$7:$D$9,Models!$F$32:$F$34),IF(AND($U484&gt;=1,$U484&lt;=3),LOOKUP($A$3,Models!$D$7:$D$9,Models!$G$32:$G$34),IF(AND($U484&gt;=4,$U484&lt;=6),LOOKUP($A$3,Models!$D$7:$D$9,Models!$H$32:$H$34), IF(AND($U484&gt;=7,$U484&lt;=10),LOOKUP($A$3,Models!$D$7:$D$9,Models!$I$32:$I$34), IF($U484 &gt; 10,LOOKUP($A$3,Models!$D$7:$D$9,Models!$J$32:$J$34), 0))))), 0)</f>
        <v>0</v>
      </c>
      <c r="AD484" s="14">
        <f>IF($T484=Models!$E$39,IF($U484&lt;1,LOOKUP($A$3,Models!$D$7:$D$9,Models!$F$40:$F$42),IF(AND($U484&gt;=1,$U484&lt;=4),LOOKUP($A$3,Models!$D$7:$D$9,Models!$G$40:$G$42),IF(AND($U484&gt;=5,$U484&lt;=7),LOOKUP($A$3,Models!$D$7:$D$9,Models!$H$40:$H$42), IF($U484 &gt; 7,LOOKUP($A$3,Models!$D$7:$D$9,Models!$I$40:$I$42), 0)))), 0)</f>
        <v>0</v>
      </c>
      <c r="AE484" s="14">
        <f>IF($T484=Models!$E$44,IF($U484&lt;1,LOOKUP($A$3,Models!$D$7:$D$9,Models!$F$45:$F$47),IF(AND($U484&gt;=1,$U484&lt;=4),LOOKUP($A$3,Models!$D$7:$D$9,Models!$G$45:$G$47),IF(AND($U484&gt;=5,$U484&lt;=7),LOOKUP($A$3,Models!$D$7:$D$9,Models!$H$45:$H$47), IF($U484 &gt; 7,LOOKUP($A$3,Models!$D$7:$D$9,Models!$I$45:$I$47), 0)))), 0)</f>
        <v>0</v>
      </c>
      <c r="AF484" s="14">
        <f>IF($T484=Models!$E$49,IF($U484&lt;1,LOOKUP($A$3,Models!$D$7:$D$9,Models!$F$50:$F$52),IF(AND($U484&gt;=1,$U484&lt;=4),LOOKUP($A$3,Models!$D$7:$D$9,Models!$G$50:$G$52),IF(AND($U484&gt;=5,$U484&lt;=7),LOOKUP($A$3,Models!$D$7:$D$9,Models!$H$50:$H$52), IF($U484 &gt; 7,LOOKUP($A$3,Models!$D$7:$D$9,Models!$I$50:$I$52), 0)))), 0)</f>
        <v>0</v>
      </c>
      <c r="AG484" s="14">
        <f>IF($T484=Models!$E$54,IF($U484&lt;1,LOOKUP($A$3,Models!$D$7:$D$9,Models!$F$55:$F$57),IF(AND($U484&gt;=1,$U484&lt;=4),LOOKUP($A$3,Models!$D$7:$D$9,Models!$G$55:$G$57),IF(AND($U484&gt;=5,$U484&lt;=7),LOOKUP($A$3,Models!$D$7:$D$9,Models!$H$55:$H$57), IF($U484 &gt; 7,LOOKUP($A$3,Models!$D$7:$D$9,Models!$I$55:$I$57), 0)))), 0)</f>
        <v>0</v>
      </c>
      <c r="AH484" s="14">
        <f>IF($T484=Models!$E$59,IF($U484&lt;1,LOOKUP($A$3,Models!$D$7:$D$9,Models!$F$60:$F$62),IF(AND($U484&gt;=1,$U484&lt;=4),LOOKUP($A$3,Models!$D$7:$D$9,Models!$G$60:$G$62),IF(AND($U484&gt;=5,$U484&lt;=7),LOOKUP($A$3,Models!$D$7:$D$9,Models!$H$60:$H$62), IF($U484 &gt; 7,LOOKUP($A$3,Models!$D$7:$D$9,Models!$I$60:$I$62), 0)))), 0)</f>
        <v>0</v>
      </c>
    </row>
    <row r="485" spans="16:34">
      <c r="P485" s="6" t="e">
        <f ca="1">IF(LOOKUP(Beds!A518, Models!$A$4:$A$105, Models!$B$4:$B$105) = "QUEBEC 2", " ", IF(LOOKUP(Beds!A518, Models!$A$4:$A$105, Models!$B$4:$B$105) = "QUEBEC", " ", IF(Beds!B518 = 0, 0, YEAR(NOW())-IF(VALUE(LEFT(Beds!B518,2))&gt;80,CONCATENATE(19,LEFT(Beds!B518,2)),CONCATENATE(20,LEFT(Beds!B518,2))))))</f>
        <v>#N/A</v>
      </c>
      <c r="S485" s="7" t="str">
        <f>LEFT(Beds!A516,4)</f>
        <v/>
      </c>
      <c r="T485" t="str">
        <f>IF(S485 = "", " ", LOOKUP(S485,Models!$A$4:$A$99,Models!$B$4:$B$99))</f>
        <v xml:space="preserve"> </v>
      </c>
      <c r="U485">
        <f>Beds!C516</f>
        <v>0</v>
      </c>
      <c r="W485">
        <f t="shared" si="7"/>
        <v>0</v>
      </c>
      <c r="X485" s="14">
        <f>IF($T485=Models!$E$6,IF($U485&lt;1,LOOKUP($A$3,Models!$D$7:$D$9,Models!$F$7:$F$9),IF(AND($U485&gt;=1,$U485&lt;=3),LOOKUP($A$3,Models!$D$7:$D$9,Models!$G$7:$G$9),IF(AND($U485&gt;=4,$U485&lt;=6),LOOKUP($A$3,Models!$D$7:$D$9,Models!$H$7:$H$9), IF(AND($U485&gt;=7,$U485&lt;=10),LOOKUP($A$3,Models!$D$7:$D$9,Models!$I$7:$I$9), IF($U485 &gt; 10,LOOKUP($A$3,Models!$D$7:$D$9,Models!$J$7:$J$9), 0))))), 0)</f>
        <v>0</v>
      </c>
      <c r="Y485" s="14">
        <f>IF($T485=Models!$E$11,IF($U485&lt;1,LOOKUP($A$3,Models!$D$7:$D$9,Models!$F$12:$F$14),IF(AND($U485&gt;=1,$U485&lt;=3),LOOKUP($A$3,Models!$D$7:$D$9,Models!$G$12:$G$14),IF(AND($U485&gt;=4,$U485&lt;=6),LOOKUP($A$3,Models!$D$7:$D$9,Models!$H$12:$H$14), IF(AND($U485&gt;=7,$U485&lt;=10),LOOKUP($A$3,Models!$D$7:$D$9,Models!$I$12:$I$14), IF($U485 &gt; 10,LOOKUP($A$3,Models!$D$7:$D$9,Models!$J$12:$J$14), 0))))), 0)</f>
        <v>0</v>
      </c>
      <c r="Z485" s="14">
        <f>IF($T485=Models!$E$16,IF($U485&lt;1,LOOKUP($A$3,Models!$D$7:$D$9,Models!$F$17:$F$19),IF(AND($U485&gt;=1,$U485&lt;=3),LOOKUP($A$3,Models!$D$7:$D$9,Models!$G$17:$G$19),IF(AND($U485&gt;=4,$U485&lt;=6),LOOKUP($A$3,Models!$D$7:$D$9,Models!$H$17:$H$19), IF(AND($U485&gt;=7,$U485&lt;=10),LOOKUP($A$3,Models!$D$7:$D$9,Models!$I$17:$I$19), IF($U485 &gt; 10,LOOKUP($A$3,Models!$D$7:$D$9,Models!$J$17:$J$19), 0))))), 0)</f>
        <v>0</v>
      </c>
      <c r="AA485" s="14">
        <f>IF($T485=Models!$E$21,IF($U485&lt;1,LOOKUP($A$3,Models!$D$7:$D$9,Models!$F$22:$F$24),IF(AND($U485&gt;=1,$U485&lt;=3),LOOKUP($A$3,Models!$D$7:$D$9,Models!$G$22:$G$24),IF(AND($U485&gt;=4,$U485&lt;=6),LOOKUP($A$3,Models!$D$7:$D$9,Models!$H$22:$H$24), IF(AND($U485&gt;=7,$U485&lt;=10),LOOKUP($A$3,Models!$D$7:$D$9,Models!$I$22:$I$24), IF($U485 &gt; 10,LOOKUP($A$3,Models!$D$7:$D$9,Models!$J$22:$J$24), 0))))), 0)</f>
        <v>0</v>
      </c>
      <c r="AB485" s="14">
        <f>IF($T485=Models!$E$26,IF($U485&lt;1,LOOKUP($A$3,Models!$D$7:$D$9,Models!$F$27:$F$29),IF(AND($U485&gt;=1,$U485&lt;=3),LOOKUP($A$3,Models!$D$7:$D$9,Models!$G$27:$G$29),IF(AND($U485&gt;=4,$U485&lt;=6),LOOKUP($A$3,Models!$D$7:$D$9,Models!$H$27:$H$29), IF(AND($U485&gt;=7,$U485&lt;=10),LOOKUP($A$3,Models!$D$7:$D$9,Models!$I$27:$I$29), IF($U485 &gt; 10,LOOKUP($A$3,Models!$D$7:$D$9,Models!$J$27:$J$29), 0))))), 0)</f>
        <v>0</v>
      </c>
      <c r="AC485" s="14">
        <f>IF($T485=Models!$E$31,IF($U485&lt;1,LOOKUP($A$3,Models!$D$7:$D$9,Models!$F$32:$F$34),IF(AND($U485&gt;=1,$U485&lt;=3),LOOKUP($A$3,Models!$D$7:$D$9,Models!$G$32:$G$34),IF(AND($U485&gt;=4,$U485&lt;=6),LOOKUP($A$3,Models!$D$7:$D$9,Models!$H$32:$H$34), IF(AND($U485&gt;=7,$U485&lt;=10),LOOKUP($A$3,Models!$D$7:$D$9,Models!$I$32:$I$34), IF($U485 &gt; 10,LOOKUP($A$3,Models!$D$7:$D$9,Models!$J$32:$J$34), 0))))), 0)</f>
        <v>0</v>
      </c>
      <c r="AD485" s="14">
        <f>IF($T485=Models!$E$39,IF($U485&lt;1,LOOKUP($A$3,Models!$D$7:$D$9,Models!$F$40:$F$42),IF(AND($U485&gt;=1,$U485&lt;=4),LOOKUP($A$3,Models!$D$7:$D$9,Models!$G$40:$G$42),IF(AND($U485&gt;=5,$U485&lt;=7),LOOKUP($A$3,Models!$D$7:$D$9,Models!$H$40:$H$42), IF($U485 &gt; 7,LOOKUP($A$3,Models!$D$7:$D$9,Models!$I$40:$I$42), 0)))), 0)</f>
        <v>0</v>
      </c>
      <c r="AE485" s="14">
        <f>IF($T485=Models!$E$44,IF($U485&lt;1,LOOKUP($A$3,Models!$D$7:$D$9,Models!$F$45:$F$47),IF(AND($U485&gt;=1,$U485&lt;=4),LOOKUP($A$3,Models!$D$7:$D$9,Models!$G$45:$G$47),IF(AND($U485&gt;=5,$U485&lt;=7),LOOKUP($A$3,Models!$D$7:$D$9,Models!$H$45:$H$47), IF($U485 &gt; 7,LOOKUP($A$3,Models!$D$7:$D$9,Models!$I$45:$I$47), 0)))), 0)</f>
        <v>0</v>
      </c>
      <c r="AF485" s="14">
        <f>IF($T485=Models!$E$49,IF($U485&lt;1,LOOKUP($A$3,Models!$D$7:$D$9,Models!$F$50:$F$52),IF(AND($U485&gt;=1,$U485&lt;=4),LOOKUP($A$3,Models!$D$7:$D$9,Models!$G$50:$G$52),IF(AND($U485&gt;=5,$U485&lt;=7),LOOKUP($A$3,Models!$D$7:$D$9,Models!$H$50:$H$52), IF($U485 &gt; 7,LOOKUP($A$3,Models!$D$7:$D$9,Models!$I$50:$I$52), 0)))), 0)</f>
        <v>0</v>
      </c>
      <c r="AG485" s="14">
        <f>IF($T485=Models!$E$54,IF($U485&lt;1,LOOKUP($A$3,Models!$D$7:$D$9,Models!$F$55:$F$57),IF(AND($U485&gt;=1,$U485&lt;=4),LOOKUP($A$3,Models!$D$7:$D$9,Models!$G$55:$G$57),IF(AND($U485&gt;=5,$U485&lt;=7),LOOKUP($A$3,Models!$D$7:$D$9,Models!$H$55:$H$57), IF($U485 &gt; 7,LOOKUP($A$3,Models!$D$7:$D$9,Models!$I$55:$I$57), 0)))), 0)</f>
        <v>0</v>
      </c>
      <c r="AH485" s="14">
        <f>IF($T485=Models!$E$59,IF($U485&lt;1,LOOKUP($A$3,Models!$D$7:$D$9,Models!$F$60:$F$62),IF(AND($U485&gt;=1,$U485&lt;=4),LOOKUP($A$3,Models!$D$7:$D$9,Models!$G$60:$G$62),IF(AND($U485&gt;=5,$U485&lt;=7),LOOKUP($A$3,Models!$D$7:$D$9,Models!$H$60:$H$62), IF($U485 &gt; 7,LOOKUP($A$3,Models!$D$7:$D$9,Models!$I$60:$I$62), 0)))), 0)</f>
        <v>0</v>
      </c>
    </row>
    <row r="486" spans="16:34">
      <c r="P486" s="6" t="e">
        <f ca="1">IF(LOOKUP(Beds!A519, Models!$A$4:$A$105, Models!$B$4:$B$105) = "QUEBEC 2", " ", IF(LOOKUP(Beds!A519, Models!$A$4:$A$105, Models!$B$4:$B$105) = "QUEBEC", " ", IF(Beds!B519 = 0, 0, YEAR(NOW())-IF(VALUE(LEFT(Beds!B519,2))&gt;80,CONCATENATE(19,LEFT(Beds!B519,2)),CONCATENATE(20,LEFT(Beds!B519,2))))))</f>
        <v>#N/A</v>
      </c>
      <c r="S486" s="7" t="str">
        <f>LEFT(Beds!A517,4)</f>
        <v/>
      </c>
      <c r="T486" t="str">
        <f>IF(S486 = "", " ", LOOKUP(S486,Models!$A$4:$A$99,Models!$B$4:$B$99))</f>
        <v xml:space="preserve"> </v>
      </c>
      <c r="U486">
        <f>Beds!C517</f>
        <v>0</v>
      </c>
      <c r="W486">
        <f t="shared" si="7"/>
        <v>0</v>
      </c>
      <c r="X486" s="14">
        <f>IF($T486=Models!$E$6,IF($U486&lt;1,LOOKUP($A$3,Models!$D$7:$D$9,Models!$F$7:$F$9),IF(AND($U486&gt;=1,$U486&lt;=3),LOOKUP($A$3,Models!$D$7:$D$9,Models!$G$7:$G$9),IF(AND($U486&gt;=4,$U486&lt;=6),LOOKUP($A$3,Models!$D$7:$D$9,Models!$H$7:$H$9), IF(AND($U486&gt;=7,$U486&lt;=10),LOOKUP($A$3,Models!$D$7:$D$9,Models!$I$7:$I$9), IF($U486 &gt; 10,LOOKUP($A$3,Models!$D$7:$D$9,Models!$J$7:$J$9), 0))))), 0)</f>
        <v>0</v>
      </c>
      <c r="Y486" s="14">
        <f>IF($T486=Models!$E$11,IF($U486&lt;1,LOOKUP($A$3,Models!$D$7:$D$9,Models!$F$12:$F$14),IF(AND($U486&gt;=1,$U486&lt;=3),LOOKUP($A$3,Models!$D$7:$D$9,Models!$G$12:$G$14),IF(AND($U486&gt;=4,$U486&lt;=6),LOOKUP($A$3,Models!$D$7:$D$9,Models!$H$12:$H$14), IF(AND($U486&gt;=7,$U486&lt;=10),LOOKUP($A$3,Models!$D$7:$D$9,Models!$I$12:$I$14), IF($U486 &gt; 10,LOOKUP($A$3,Models!$D$7:$D$9,Models!$J$12:$J$14), 0))))), 0)</f>
        <v>0</v>
      </c>
      <c r="Z486" s="14">
        <f>IF($T486=Models!$E$16,IF($U486&lt;1,LOOKUP($A$3,Models!$D$7:$D$9,Models!$F$17:$F$19),IF(AND($U486&gt;=1,$U486&lt;=3),LOOKUP($A$3,Models!$D$7:$D$9,Models!$G$17:$G$19),IF(AND($U486&gt;=4,$U486&lt;=6),LOOKUP($A$3,Models!$D$7:$D$9,Models!$H$17:$H$19), IF(AND($U486&gt;=7,$U486&lt;=10),LOOKUP($A$3,Models!$D$7:$D$9,Models!$I$17:$I$19), IF($U486 &gt; 10,LOOKUP($A$3,Models!$D$7:$D$9,Models!$J$17:$J$19), 0))))), 0)</f>
        <v>0</v>
      </c>
      <c r="AA486" s="14">
        <f>IF($T486=Models!$E$21,IF($U486&lt;1,LOOKUP($A$3,Models!$D$7:$D$9,Models!$F$22:$F$24),IF(AND($U486&gt;=1,$U486&lt;=3),LOOKUP($A$3,Models!$D$7:$D$9,Models!$G$22:$G$24),IF(AND($U486&gt;=4,$U486&lt;=6),LOOKUP($A$3,Models!$D$7:$D$9,Models!$H$22:$H$24), IF(AND($U486&gt;=7,$U486&lt;=10),LOOKUP($A$3,Models!$D$7:$D$9,Models!$I$22:$I$24), IF($U486 &gt; 10,LOOKUP($A$3,Models!$D$7:$D$9,Models!$J$22:$J$24), 0))))), 0)</f>
        <v>0</v>
      </c>
      <c r="AB486" s="14">
        <f>IF($T486=Models!$E$26,IF($U486&lt;1,LOOKUP($A$3,Models!$D$7:$D$9,Models!$F$27:$F$29),IF(AND($U486&gt;=1,$U486&lt;=3),LOOKUP($A$3,Models!$D$7:$D$9,Models!$G$27:$G$29),IF(AND($U486&gt;=4,$U486&lt;=6),LOOKUP($A$3,Models!$D$7:$D$9,Models!$H$27:$H$29), IF(AND($U486&gt;=7,$U486&lt;=10),LOOKUP($A$3,Models!$D$7:$D$9,Models!$I$27:$I$29), IF($U486 &gt; 10,LOOKUP($A$3,Models!$D$7:$D$9,Models!$J$27:$J$29), 0))))), 0)</f>
        <v>0</v>
      </c>
      <c r="AC486" s="14">
        <f>IF($T486=Models!$E$31,IF($U486&lt;1,LOOKUP($A$3,Models!$D$7:$D$9,Models!$F$32:$F$34),IF(AND($U486&gt;=1,$U486&lt;=3),LOOKUP($A$3,Models!$D$7:$D$9,Models!$G$32:$G$34),IF(AND($U486&gt;=4,$U486&lt;=6),LOOKUP($A$3,Models!$D$7:$D$9,Models!$H$32:$H$34), IF(AND($U486&gt;=7,$U486&lt;=10),LOOKUP($A$3,Models!$D$7:$D$9,Models!$I$32:$I$34), IF($U486 &gt; 10,LOOKUP($A$3,Models!$D$7:$D$9,Models!$J$32:$J$34), 0))))), 0)</f>
        <v>0</v>
      </c>
      <c r="AD486" s="14">
        <f>IF($T486=Models!$E$39,IF($U486&lt;1,LOOKUP($A$3,Models!$D$7:$D$9,Models!$F$40:$F$42),IF(AND($U486&gt;=1,$U486&lt;=4),LOOKUP($A$3,Models!$D$7:$D$9,Models!$G$40:$G$42),IF(AND($U486&gt;=5,$U486&lt;=7),LOOKUP($A$3,Models!$D$7:$D$9,Models!$H$40:$H$42), IF($U486 &gt; 7,LOOKUP($A$3,Models!$D$7:$D$9,Models!$I$40:$I$42), 0)))), 0)</f>
        <v>0</v>
      </c>
      <c r="AE486" s="14">
        <f>IF($T486=Models!$E$44,IF($U486&lt;1,LOOKUP($A$3,Models!$D$7:$D$9,Models!$F$45:$F$47),IF(AND($U486&gt;=1,$U486&lt;=4),LOOKUP($A$3,Models!$D$7:$D$9,Models!$G$45:$G$47),IF(AND($U486&gt;=5,$U486&lt;=7),LOOKUP($A$3,Models!$D$7:$D$9,Models!$H$45:$H$47), IF($U486 &gt; 7,LOOKUP($A$3,Models!$D$7:$D$9,Models!$I$45:$I$47), 0)))), 0)</f>
        <v>0</v>
      </c>
      <c r="AF486" s="14">
        <f>IF($T486=Models!$E$49,IF($U486&lt;1,LOOKUP($A$3,Models!$D$7:$D$9,Models!$F$50:$F$52),IF(AND($U486&gt;=1,$U486&lt;=4),LOOKUP($A$3,Models!$D$7:$D$9,Models!$G$50:$G$52),IF(AND($U486&gt;=5,$U486&lt;=7),LOOKUP($A$3,Models!$D$7:$D$9,Models!$H$50:$H$52), IF($U486 &gt; 7,LOOKUP($A$3,Models!$D$7:$D$9,Models!$I$50:$I$52), 0)))), 0)</f>
        <v>0</v>
      </c>
      <c r="AG486" s="14">
        <f>IF($T486=Models!$E$54,IF($U486&lt;1,LOOKUP($A$3,Models!$D$7:$D$9,Models!$F$55:$F$57),IF(AND($U486&gt;=1,$U486&lt;=4),LOOKUP($A$3,Models!$D$7:$D$9,Models!$G$55:$G$57),IF(AND($U486&gt;=5,$U486&lt;=7),LOOKUP($A$3,Models!$D$7:$D$9,Models!$H$55:$H$57), IF($U486 &gt; 7,LOOKUP($A$3,Models!$D$7:$D$9,Models!$I$55:$I$57), 0)))), 0)</f>
        <v>0</v>
      </c>
      <c r="AH486" s="14">
        <f>IF($T486=Models!$E$59,IF($U486&lt;1,LOOKUP($A$3,Models!$D$7:$D$9,Models!$F$60:$F$62),IF(AND($U486&gt;=1,$U486&lt;=4),LOOKUP($A$3,Models!$D$7:$D$9,Models!$G$60:$G$62),IF(AND($U486&gt;=5,$U486&lt;=7),LOOKUP($A$3,Models!$D$7:$D$9,Models!$H$60:$H$62), IF($U486 &gt; 7,LOOKUP($A$3,Models!$D$7:$D$9,Models!$I$60:$I$62), 0)))), 0)</f>
        <v>0</v>
      </c>
    </row>
    <row r="487" spans="16:34">
      <c r="P487" s="6" t="e">
        <f ca="1">IF(LOOKUP(Beds!A520, Models!$A$4:$A$105, Models!$B$4:$B$105) = "QUEBEC 2", " ", IF(LOOKUP(Beds!A520, Models!$A$4:$A$105, Models!$B$4:$B$105) = "QUEBEC", " ", IF(Beds!B520 = 0, 0, YEAR(NOW())-IF(VALUE(LEFT(Beds!B520,2))&gt;80,CONCATENATE(19,LEFT(Beds!B520,2)),CONCATENATE(20,LEFT(Beds!B520,2))))))</f>
        <v>#N/A</v>
      </c>
      <c r="S487" s="7" t="str">
        <f>LEFT(Beds!A518,4)</f>
        <v/>
      </c>
      <c r="T487" t="str">
        <f>IF(S487 = "", " ", LOOKUP(S487,Models!$A$4:$A$99,Models!$B$4:$B$99))</f>
        <v xml:space="preserve"> </v>
      </c>
      <c r="U487">
        <f>Beds!C518</f>
        <v>0</v>
      </c>
      <c r="W487">
        <f t="shared" si="7"/>
        <v>0</v>
      </c>
      <c r="X487" s="14">
        <f>IF($T487=Models!$E$6,IF($U487&lt;1,LOOKUP($A$3,Models!$D$7:$D$9,Models!$F$7:$F$9),IF(AND($U487&gt;=1,$U487&lt;=3),LOOKUP($A$3,Models!$D$7:$D$9,Models!$G$7:$G$9),IF(AND($U487&gt;=4,$U487&lt;=6),LOOKUP($A$3,Models!$D$7:$D$9,Models!$H$7:$H$9), IF(AND($U487&gt;=7,$U487&lt;=10),LOOKUP($A$3,Models!$D$7:$D$9,Models!$I$7:$I$9), IF($U487 &gt; 10,LOOKUP($A$3,Models!$D$7:$D$9,Models!$J$7:$J$9), 0))))), 0)</f>
        <v>0</v>
      </c>
      <c r="Y487" s="14">
        <f>IF($T487=Models!$E$11,IF($U487&lt;1,LOOKUP($A$3,Models!$D$7:$D$9,Models!$F$12:$F$14),IF(AND($U487&gt;=1,$U487&lt;=3),LOOKUP($A$3,Models!$D$7:$D$9,Models!$G$12:$G$14),IF(AND($U487&gt;=4,$U487&lt;=6),LOOKUP($A$3,Models!$D$7:$D$9,Models!$H$12:$H$14), IF(AND($U487&gt;=7,$U487&lt;=10),LOOKUP($A$3,Models!$D$7:$D$9,Models!$I$12:$I$14), IF($U487 &gt; 10,LOOKUP($A$3,Models!$D$7:$D$9,Models!$J$12:$J$14), 0))))), 0)</f>
        <v>0</v>
      </c>
      <c r="Z487" s="14">
        <f>IF($T487=Models!$E$16,IF($U487&lt;1,LOOKUP($A$3,Models!$D$7:$D$9,Models!$F$17:$F$19),IF(AND($U487&gt;=1,$U487&lt;=3),LOOKUP($A$3,Models!$D$7:$D$9,Models!$G$17:$G$19),IF(AND($U487&gt;=4,$U487&lt;=6),LOOKUP($A$3,Models!$D$7:$D$9,Models!$H$17:$H$19), IF(AND($U487&gt;=7,$U487&lt;=10),LOOKUP($A$3,Models!$D$7:$D$9,Models!$I$17:$I$19), IF($U487 &gt; 10,LOOKUP($A$3,Models!$D$7:$D$9,Models!$J$17:$J$19), 0))))), 0)</f>
        <v>0</v>
      </c>
      <c r="AA487" s="14">
        <f>IF($T487=Models!$E$21,IF($U487&lt;1,LOOKUP($A$3,Models!$D$7:$D$9,Models!$F$22:$F$24),IF(AND($U487&gt;=1,$U487&lt;=3),LOOKUP($A$3,Models!$D$7:$D$9,Models!$G$22:$G$24),IF(AND($U487&gt;=4,$U487&lt;=6),LOOKUP($A$3,Models!$D$7:$D$9,Models!$H$22:$H$24), IF(AND($U487&gt;=7,$U487&lt;=10),LOOKUP($A$3,Models!$D$7:$D$9,Models!$I$22:$I$24), IF($U487 &gt; 10,LOOKUP($A$3,Models!$D$7:$D$9,Models!$J$22:$J$24), 0))))), 0)</f>
        <v>0</v>
      </c>
      <c r="AB487" s="14">
        <f>IF($T487=Models!$E$26,IF($U487&lt;1,LOOKUP($A$3,Models!$D$7:$D$9,Models!$F$27:$F$29),IF(AND($U487&gt;=1,$U487&lt;=3),LOOKUP($A$3,Models!$D$7:$D$9,Models!$G$27:$G$29),IF(AND($U487&gt;=4,$U487&lt;=6),LOOKUP($A$3,Models!$D$7:$D$9,Models!$H$27:$H$29), IF(AND($U487&gt;=7,$U487&lt;=10),LOOKUP($A$3,Models!$D$7:$D$9,Models!$I$27:$I$29), IF($U487 &gt; 10,LOOKUP($A$3,Models!$D$7:$D$9,Models!$J$27:$J$29), 0))))), 0)</f>
        <v>0</v>
      </c>
      <c r="AC487" s="14">
        <f>IF($T487=Models!$E$31,IF($U487&lt;1,LOOKUP($A$3,Models!$D$7:$D$9,Models!$F$32:$F$34),IF(AND($U487&gt;=1,$U487&lt;=3),LOOKUP($A$3,Models!$D$7:$D$9,Models!$G$32:$G$34),IF(AND($U487&gt;=4,$U487&lt;=6),LOOKUP($A$3,Models!$D$7:$D$9,Models!$H$32:$H$34), IF(AND($U487&gt;=7,$U487&lt;=10),LOOKUP($A$3,Models!$D$7:$D$9,Models!$I$32:$I$34), IF($U487 &gt; 10,LOOKUP($A$3,Models!$D$7:$D$9,Models!$J$32:$J$34), 0))))), 0)</f>
        <v>0</v>
      </c>
      <c r="AD487" s="14">
        <f>IF($T487=Models!$E$39,IF($U487&lt;1,LOOKUP($A$3,Models!$D$7:$D$9,Models!$F$40:$F$42),IF(AND($U487&gt;=1,$U487&lt;=4),LOOKUP($A$3,Models!$D$7:$D$9,Models!$G$40:$G$42),IF(AND($U487&gt;=5,$U487&lt;=7),LOOKUP($A$3,Models!$D$7:$D$9,Models!$H$40:$H$42), IF($U487 &gt; 7,LOOKUP($A$3,Models!$D$7:$D$9,Models!$I$40:$I$42), 0)))), 0)</f>
        <v>0</v>
      </c>
      <c r="AE487" s="14">
        <f>IF($T487=Models!$E$44,IF($U487&lt;1,LOOKUP($A$3,Models!$D$7:$D$9,Models!$F$45:$F$47),IF(AND($U487&gt;=1,$U487&lt;=4),LOOKUP($A$3,Models!$D$7:$D$9,Models!$G$45:$G$47),IF(AND($U487&gt;=5,$U487&lt;=7),LOOKUP($A$3,Models!$D$7:$D$9,Models!$H$45:$H$47), IF($U487 &gt; 7,LOOKUP($A$3,Models!$D$7:$D$9,Models!$I$45:$I$47), 0)))), 0)</f>
        <v>0</v>
      </c>
      <c r="AF487" s="14">
        <f>IF($T487=Models!$E$49,IF($U487&lt;1,LOOKUP($A$3,Models!$D$7:$D$9,Models!$F$50:$F$52),IF(AND($U487&gt;=1,$U487&lt;=4),LOOKUP($A$3,Models!$D$7:$D$9,Models!$G$50:$G$52),IF(AND($U487&gt;=5,$U487&lt;=7),LOOKUP($A$3,Models!$D$7:$D$9,Models!$H$50:$H$52), IF($U487 &gt; 7,LOOKUP($A$3,Models!$D$7:$D$9,Models!$I$50:$I$52), 0)))), 0)</f>
        <v>0</v>
      </c>
      <c r="AG487" s="14">
        <f>IF($T487=Models!$E$54,IF($U487&lt;1,LOOKUP($A$3,Models!$D$7:$D$9,Models!$F$55:$F$57),IF(AND($U487&gt;=1,$U487&lt;=4),LOOKUP($A$3,Models!$D$7:$D$9,Models!$G$55:$G$57),IF(AND($U487&gt;=5,$U487&lt;=7),LOOKUP($A$3,Models!$D$7:$D$9,Models!$H$55:$H$57), IF($U487 &gt; 7,LOOKUP($A$3,Models!$D$7:$D$9,Models!$I$55:$I$57), 0)))), 0)</f>
        <v>0</v>
      </c>
      <c r="AH487" s="14">
        <f>IF($T487=Models!$E$59,IF($U487&lt;1,LOOKUP($A$3,Models!$D$7:$D$9,Models!$F$60:$F$62),IF(AND($U487&gt;=1,$U487&lt;=4),LOOKUP($A$3,Models!$D$7:$D$9,Models!$G$60:$G$62),IF(AND($U487&gt;=5,$U487&lt;=7),LOOKUP($A$3,Models!$D$7:$D$9,Models!$H$60:$H$62), IF($U487 &gt; 7,LOOKUP($A$3,Models!$D$7:$D$9,Models!$I$60:$I$62), 0)))), 0)</f>
        <v>0</v>
      </c>
    </row>
    <row r="488" spans="16:34">
      <c r="P488" s="6" t="e">
        <f ca="1">IF(LOOKUP(Beds!A521, Models!$A$4:$A$105, Models!$B$4:$B$105) = "QUEBEC 2", " ", IF(LOOKUP(Beds!A521, Models!$A$4:$A$105, Models!$B$4:$B$105) = "QUEBEC", " ", IF(Beds!B521 = 0, 0, YEAR(NOW())-IF(VALUE(LEFT(Beds!B521,2))&gt;80,CONCATENATE(19,LEFT(Beds!B521,2)),CONCATENATE(20,LEFT(Beds!B521,2))))))</f>
        <v>#N/A</v>
      </c>
      <c r="S488" s="7" t="str">
        <f>LEFT(Beds!A519,4)</f>
        <v/>
      </c>
      <c r="T488" t="str">
        <f>IF(S488 = "", " ", LOOKUP(S488,Models!$A$4:$A$99,Models!$B$4:$B$99))</f>
        <v xml:space="preserve"> </v>
      </c>
      <c r="U488">
        <f>Beds!C519</f>
        <v>0</v>
      </c>
      <c r="W488">
        <f t="shared" si="7"/>
        <v>0</v>
      </c>
      <c r="X488" s="14">
        <f>IF($T488=Models!$E$6,IF($U488&lt;1,LOOKUP($A$3,Models!$D$7:$D$9,Models!$F$7:$F$9),IF(AND($U488&gt;=1,$U488&lt;=3),LOOKUP($A$3,Models!$D$7:$D$9,Models!$G$7:$G$9),IF(AND($U488&gt;=4,$U488&lt;=6),LOOKUP($A$3,Models!$D$7:$D$9,Models!$H$7:$H$9), IF(AND($U488&gt;=7,$U488&lt;=10),LOOKUP($A$3,Models!$D$7:$D$9,Models!$I$7:$I$9), IF($U488 &gt; 10,LOOKUP($A$3,Models!$D$7:$D$9,Models!$J$7:$J$9), 0))))), 0)</f>
        <v>0</v>
      </c>
      <c r="Y488" s="14">
        <f>IF($T488=Models!$E$11,IF($U488&lt;1,LOOKUP($A$3,Models!$D$7:$D$9,Models!$F$12:$F$14),IF(AND($U488&gt;=1,$U488&lt;=3),LOOKUP($A$3,Models!$D$7:$D$9,Models!$G$12:$G$14),IF(AND($U488&gt;=4,$U488&lt;=6),LOOKUP($A$3,Models!$D$7:$D$9,Models!$H$12:$H$14), IF(AND($U488&gt;=7,$U488&lt;=10),LOOKUP($A$3,Models!$D$7:$D$9,Models!$I$12:$I$14), IF($U488 &gt; 10,LOOKUP($A$3,Models!$D$7:$D$9,Models!$J$12:$J$14), 0))))), 0)</f>
        <v>0</v>
      </c>
      <c r="Z488" s="14">
        <f>IF($T488=Models!$E$16,IF($U488&lt;1,LOOKUP($A$3,Models!$D$7:$D$9,Models!$F$17:$F$19),IF(AND($U488&gt;=1,$U488&lt;=3),LOOKUP($A$3,Models!$D$7:$D$9,Models!$G$17:$G$19),IF(AND($U488&gt;=4,$U488&lt;=6),LOOKUP($A$3,Models!$D$7:$D$9,Models!$H$17:$H$19), IF(AND($U488&gt;=7,$U488&lt;=10),LOOKUP($A$3,Models!$D$7:$D$9,Models!$I$17:$I$19), IF($U488 &gt; 10,LOOKUP($A$3,Models!$D$7:$D$9,Models!$J$17:$J$19), 0))))), 0)</f>
        <v>0</v>
      </c>
      <c r="AA488" s="14">
        <f>IF($T488=Models!$E$21,IF($U488&lt;1,LOOKUP($A$3,Models!$D$7:$D$9,Models!$F$22:$F$24),IF(AND($U488&gt;=1,$U488&lt;=3),LOOKUP($A$3,Models!$D$7:$D$9,Models!$G$22:$G$24),IF(AND($U488&gt;=4,$U488&lt;=6),LOOKUP($A$3,Models!$D$7:$D$9,Models!$H$22:$H$24), IF(AND($U488&gt;=7,$U488&lt;=10),LOOKUP($A$3,Models!$D$7:$D$9,Models!$I$22:$I$24), IF($U488 &gt; 10,LOOKUP($A$3,Models!$D$7:$D$9,Models!$J$22:$J$24), 0))))), 0)</f>
        <v>0</v>
      </c>
      <c r="AB488" s="14">
        <f>IF($T488=Models!$E$26,IF($U488&lt;1,LOOKUP($A$3,Models!$D$7:$D$9,Models!$F$27:$F$29),IF(AND($U488&gt;=1,$U488&lt;=3),LOOKUP($A$3,Models!$D$7:$D$9,Models!$G$27:$G$29),IF(AND($U488&gt;=4,$U488&lt;=6),LOOKUP($A$3,Models!$D$7:$D$9,Models!$H$27:$H$29), IF(AND($U488&gt;=7,$U488&lt;=10),LOOKUP($A$3,Models!$D$7:$D$9,Models!$I$27:$I$29), IF($U488 &gt; 10,LOOKUP($A$3,Models!$D$7:$D$9,Models!$J$27:$J$29), 0))))), 0)</f>
        <v>0</v>
      </c>
      <c r="AC488" s="14">
        <f>IF($T488=Models!$E$31,IF($U488&lt;1,LOOKUP($A$3,Models!$D$7:$D$9,Models!$F$32:$F$34),IF(AND($U488&gt;=1,$U488&lt;=3),LOOKUP($A$3,Models!$D$7:$D$9,Models!$G$32:$G$34),IF(AND($U488&gt;=4,$U488&lt;=6),LOOKUP($A$3,Models!$D$7:$D$9,Models!$H$32:$H$34), IF(AND($U488&gt;=7,$U488&lt;=10),LOOKUP($A$3,Models!$D$7:$D$9,Models!$I$32:$I$34), IF($U488 &gt; 10,LOOKUP($A$3,Models!$D$7:$D$9,Models!$J$32:$J$34), 0))))), 0)</f>
        <v>0</v>
      </c>
      <c r="AD488" s="14">
        <f>IF($T488=Models!$E$39,IF($U488&lt;1,LOOKUP($A$3,Models!$D$7:$D$9,Models!$F$40:$F$42),IF(AND($U488&gt;=1,$U488&lt;=4),LOOKUP($A$3,Models!$D$7:$D$9,Models!$G$40:$G$42),IF(AND($U488&gt;=5,$U488&lt;=7),LOOKUP($A$3,Models!$D$7:$D$9,Models!$H$40:$H$42), IF($U488 &gt; 7,LOOKUP($A$3,Models!$D$7:$D$9,Models!$I$40:$I$42), 0)))), 0)</f>
        <v>0</v>
      </c>
      <c r="AE488" s="14">
        <f>IF($T488=Models!$E$44,IF($U488&lt;1,LOOKUP($A$3,Models!$D$7:$D$9,Models!$F$45:$F$47),IF(AND($U488&gt;=1,$U488&lt;=4),LOOKUP($A$3,Models!$D$7:$D$9,Models!$G$45:$G$47),IF(AND($U488&gt;=5,$U488&lt;=7),LOOKUP($A$3,Models!$D$7:$D$9,Models!$H$45:$H$47), IF($U488 &gt; 7,LOOKUP($A$3,Models!$D$7:$D$9,Models!$I$45:$I$47), 0)))), 0)</f>
        <v>0</v>
      </c>
      <c r="AF488" s="14">
        <f>IF($T488=Models!$E$49,IF($U488&lt;1,LOOKUP($A$3,Models!$D$7:$D$9,Models!$F$50:$F$52),IF(AND($U488&gt;=1,$U488&lt;=4),LOOKUP($A$3,Models!$D$7:$D$9,Models!$G$50:$G$52),IF(AND($U488&gt;=5,$U488&lt;=7),LOOKUP($A$3,Models!$D$7:$D$9,Models!$H$50:$H$52), IF($U488 &gt; 7,LOOKUP($A$3,Models!$D$7:$D$9,Models!$I$50:$I$52), 0)))), 0)</f>
        <v>0</v>
      </c>
      <c r="AG488" s="14">
        <f>IF($T488=Models!$E$54,IF($U488&lt;1,LOOKUP($A$3,Models!$D$7:$D$9,Models!$F$55:$F$57),IF(AND($U488&gt;=1,$U488&lt;=4),LOOKUP($A$3,Models!$D$7:$D$9,Models!$G$55:$G$57),IF(AND($U488&gt;=5,$U488&lt;=7),LOOKUP($A$3,Models!$D$7:$D$9,Models!$H$55:$H$57), IF($U488 &gt; 7,LOOKUP($A$3,Models!$D$7:$D$9,Models!$I$55:$I$57), 0)))), 0)</f>
        <v>0</v>
      </c>
      <c r="AH488" s="14">
        <f>IF($T488=Models!$E$59,IF($U488&lt;1,LOOKUP($A$3,Models!$D$7:$D$9,Models!$F$60:$F$62),IF(AND($U488&gt;=1,$U488&lt;=4),LOOKUP($A$3,Models!$D$7:$D$9,Models!$G$60:$G$62),IF(AND($U488&gt;=5,$U488&lt;=7),LOOKUP($A$3,Models!$D$7:$D$9,Models!$H$60:$H$62), IF($U488 &gt; 7,LOOKUP($A$3,Models!$D$7:$D$9,Models!$I$60:$I$62), 0)))), 0)</f>
        <v>0</v>
      </c>
    </row>
    <row r="489" spans="16:34">
      <c r="P489" s="6" t="e">
        <f ca="1">IF(LOOKUP(Beds!A522, Models!$A$4:$A$105, Models!$B$4:$B$105) = "QUEBEC 2", " ", IF(LOOKUP(Beds!A522, Models!$A$4:$A$105, Models!$B$4:$B$105) = "QUEBEC", " ", IF(Beds!B522 = 0, 0, YEAR(NOW())-IF(VALUE(LEFT(Beds!B522,2))&gt;80,CONCATENATE(19,LEFT(Beds!B522,2)),CONCATENATE(20,LEFT(Beds!B522,2))))))</f>
        <v>#N/A</v>
      </c>
      <c r="S489" s="7" t="str">
        <f>LEFT(Beds!A520,4)</f>
        <v/>
      </c>
      <c r="T489" t="str">
        <f>IF(S489 = "", " ", LOOKUP(S489,Models!$A$4:$A$99,Models!$B$4:$B$99))</f>
        <v xml:space="preserve"> </v>
      </c>
      <c r="U489">
        <f>Beds!C520</f>
        <v>0</v>
      </c>
      <c r="W489">
        <f t="shared" si="7"/>
        <v>0</v>
      </c>
      <c r="X489" s="14">
        <f>IF($T489=Models!$E$6,IF($U489&lt;1,LOOKUP($A$3,Models!$D$7:$D$9,Models!$F$7:$F$9),IF(AND($U489&gt;=1,$U489&lt;=3),LOOKUP($A$3,Models!$D$7:$D$9,Models!$G$7:$G$9),IF(AND($U489&gt;=4,$U489&lt;=6),LOOKUP($A$3,Models!$D$7:$D$9,Models!$H$7:$H$9), IF(AND($U489&gt;=7,$U489&lt;=10),LOOKUP($A$3,Models!$D$7:$D$9,Models!$I$7:$I$9), IF($U489 &gt; 10,LOOKUP($A$3,Models!$D$7:$D$9,Models!$J$7:$J$9), 0))))), 0)</f>
        <v>0</v>
      </c>
      <c r="Y489" s="14">
        <f>IF($T489=Models!$E$11,IF($U489&lt;1,LOOKUP($A$3,Models!$D$7:$D$9,Models!$F$12:$F$14),IF(AND($U489&gt;=1,$U489&lt;=3),LOOKUP($A$3,Models!$D$7:$D$9,Models!$G$12:$G$14),IF(AND($U489&gt;=4,$U489&lt;=6),LOOKUP($A$3,Models!$D$7:$D$9,Models!$H$12:$H$14), IF(AND($U489&gt;=7,$U489&lt;=10),LOOKUP($A$3,Models!$D$7:$D$9,Models!$I$12:$I$14), IF($U489 &gt; 10,LOOKUP($A$3,Models!$D$7:$D$9,Models!$J$12:$J$14), 0))))), 0)</f>
        <v>0</v>
      </c>
      <c r="Z489" s="14">
        <f>IF($T489=Models!$E$16,IF($U489&lt;1,LOOKUP($A$3,Models!$D$7:$D$9,Models!$F$17:$F$19),IF(AND($U489&gt;=1,$U489&lt;=3),LOOKUP($A$3,Models!$D$7:$D$9,Models!$G$17:$G$19),IF(AND($U489&gt;=4,$U489&lt;=6),LOOKUP($A$3,Models!$D$7:$D$9,Models!$H$17:$H$19), IF(AND($U489&gt;=7,$U489&lt;=10),LOOKUP($A$3,Models!$D$7:$D$9,Models!$I$17:$I$19), IF($U489 &gt; 10,LOOKUP($A$3,Models!$D$7:$D$9,Models!$J$17:$J$19), 0))))), 0)</f>
        <v>0</v>
      </c>
      <c r="AA489" s="14">
        <f>IF($T489=Models!$E$21,IF($U489&lt;1,LOOKUP($A$3,Models!$D$7:$D$9,Models!$F$22:$F$24),IF(AND($U489&gt;=1,$U489&lt;=3),LOOKUP($A$3,Models!$D$7:$D$9,Models!$G$22:$G$24),IF(AND($U489&gt;=4,$U489&lt;=6),LOOKUP($A$3,Models!$D$7:$D$9,Models!$H$22:$H$24), IF(AND($U489&gt;=7,$U489&lt;=10),LOOKUP($A$3,Models!$D$7:$D$9,Models!$I$22:$I$24), IF($U489 &gt; 10,LOOKUP($A$3,Models!$D$7:$D$9,Models!$J$22:$J$24), 0))))), 0)</f>
        <v>0</v>
      </c>
      <c r="AB489" s="14">
        <f>IF($T489=Models!$E$26,IF($U489&lt;1,LOOKUP($A$3,Models!$D$7:$D$9,Models!$F$27:$F$29),IF(AND($U489&gt;=1,$U489&lt;=3),LOOKUP($A$3,Models!$D$7:$D$9,Models!$G$27:$G$29),IF(AND($U489&gt;=4,$U489&lt;=6),LOOKUP($A$3,Models!$D$7:$D$9,Models!$H$27:$H$29), IF(AND($U489&gt;=7,$U489&lt;=10),LOOKUP($A$3,Models!$D$7:$D$9,Models!$I$27:$I$29), IF($U489 &gt; 10,LOOKUP($A$3,Models!$D$7:$D$9,Models!$J$27:$J$29), 0))))), 0)</f>
        <v>0</v>
      </c>
      <c r="AC489" s="14">
        <f>IF($T489=Models!$E$31,IF($U489&lt;1,LOOKUP($A$3,Models!$D$7:$D$9,Models!$F$32:$F$34),IF(AND($U489&gt;=1,$U489&lt;=3),LOOKUP($A$3,Models!$D$7:$D$9,Models!$G$32:$G$34),IF(AND($U489&gt;=4,$U489&lt;=6),LOOKUP($A$3,Models!$D$7:$D$9,Models!$H$32:$H$34), IF(AND($U489&gt;=7,$U489&lt;=10),LOOKUP($A$3,Models!$D$7:$D$9,Models!$I$32:$I$34), IF($U489 &gt; 10,LOOKUP($A$3,Models!$D$7:$D$9,Models!$J$32:$J$34), 0))))), 0)</f>
        <v>0</v>
      </c>
      <c r="AD489" s="14">
        <f>IF($T489=Models!$E$39,IF($U489&lt;1,LOOKUP($A$3,Models!$D$7:$D$9,Models!$F$40:$F$42),IF(AND($U489&gt;=1,$U489&lt;=4),LOOKUP($A$3,Models!$D$7:$D$9,Models!$G$40:$G$42),IF(AND($U489&gt;=5,$U489&lt;=7),LOOKUP($A$3,Models!$D$7:$D$9,Models!$H$40:$H$42), IF($U489 &gt; 7,LOOKUP($A$3,Models!$D$7:$D$9,Models!$I$40:$I$42), 0)))), 0)</f>
        <v>0</v>
      </c>
      <c r="AE489" s="14">
        <f>IF($T489=Models!$E$44,IF($U489&lt;1,LOOKUP($A$3,Models!$D$7:$D$9,Models!$F$45:$F$47),IF(AND($U489&gt;=1,$U489&lt;=4),LOOKUP($A$3,Models!$D$7:$D$9,Models!$G$45:$G$47),IF(AND($U489&gt;=5,$U489&lt;=7),LOOKUP($A$3,Models!$D$7:$D$9,Models!$H$45:$H$47), IF($U489 &gt; 7,LOOKUP($A$3,Models!$D$7:$D$9,Models!$I$45:$I$47), 0)))), 0)</f>
        <v>0</v>
      </c>
      <c r="AF489" s="14">
        <f>IF($T489=Models!$E$49,IF($U489&lt;1,LOOKUP($A$3,Models!$D$7:$D$9,Models!$F$50:$F$52),IF(AND($U489&gt;=1,$U489&lt;=4),LOOKUP($A$3,Models!$D$7:$D$9,Models!$G$50:$G$52),IF(AND($U489&gt;=5,$U489&lt;=7),LOOKUP($A$3,Models!$D$7:$D$9,Models!$H$50:$H$52), IF($U489 &gt; 7,LOOKUP($A$3,Models!$D$7:$D$9,Models!$I$50:$I$52), 0)))), 0)</f>
        <v>0</v>
      </c>
      <c r="AG489" s="14">
        <f>IF($T489=Models!$E$54,IF($U489&lt;1,LOOKUP($A$3,Models!$D$7:$D$9,Models!$F$55:$F$57),IF(AND($U489&gt;=1,$U489&lt;=4),LOOKUP($A$3,Models!$D$7:$D$9,Models!$G$55:$G$57),IF(AND($U489&gt;=5,$U489&lt;=7),LOOKUP($A$3,Models!$D$7:$D$9,Models!$H$55:$H$57), IF($U489 &gt; 7,LOOKUP($A$3,Models!$D$7:$D$9,Models!$I$55:$I$57), 0)))), 0)</f>
        <v>0</v>
      </c>
      <c r="AH489" s="14">
        <f>IF($T489=Models!$E$59,IF($U489&lt;1,LOOKUP($A$3,Models!$D$7:$D$9,Models!$F$60:$F$62),IF(AND($U489&gt;=1,$U489&lt;=4),LOOKUP($A$3,Models!$D$7:$D$9,Models!$G$60:$G$62),IF(AND($U489&gt;=5,$U489&lt;=7),LOOKUP($A$3,Models!$D$7:$D$9,Models!$H$60:$H$62), IF($U489 &gt; 7,LOOKUP($A$3,Models!$D$7:$D$9,Models!$I$60:$I$62), 0)))), 0)</f>
        <v>0</v>
      </c>
    </row>
    <row r="490" spans="16:34">
      <c r="P490" s="6" t="e">
        <f ca="1">IF(LOOKUP(Beds!A523, Models!$A$4:$A$105, Models!$B$4:$B$105) = "QUEBEC 2", " ", IF(LOOKUP(Beds!A523, Models!$A$4:$A$105, Models!$B$4:$B$105) = "QUEBEC", " ", IF(Beds!B523 = 0, 0, YEAR(NOW())-IF(VALUE(LEFT(Beds!B523,2))&gt;80,CONCATENATE(19,LEFT(Beds!B523,2)),CONCATENATE(20,LEFT(Beds!B523,2))))))</f>
        <v>#N/A</v>
      </c>
      <c r="S490" s="7" t="str">
        <f>LEFT(Beds!A521,4)</f>
        <v/>
      </c>
      <c r="T490" t="str">
        <f>IF(S490 = "", " ", LOOKUP(S490,Models!$A$4:$A$99,Models!$B$4:$B$99))</f>
        <v xml:space="preserve"> </v>
      </c>
      <c r="U490">
        <f>Beds!C521</f>
        <v>0</v>
      </c>
      <c r="W490">
        <f t="shared" si="7"/>
        <v>0</v>
      </c>
      <c r="X490" s="14">
        <f>IF($T490=Models!$E$6,IF($U490&lt;1,LOOKUP($A$3,Models!$D$7:$D$9,Models!$F$7:$F$9),IF(AND($U490&gt;=1,$U490&lt;=3),LOOKUP($A$3,Models!$D$7:$D$9,Models!$G$7:$G$9),IF(AND($U490&gt;=4,$U490&lt;=6),LOOKUP($A$3,Models!$D$7:$D$9,Models!$H$7:$H$9), IF(AND($U490&gt;=7,$U490&lt;=10),LOOKUP($A$3,Models!$D$7:$D$9,Models!$I$7:$I$9), IF($U490 &gt; 10,LOOKUP($A$3,Models!$D$7:$D$9,Models!$J$7:$J$9), 0))))), 0)</f>
        <v>0</v>
      </c>
      <c r="Y490" s="14">
        <f>IF($T490=Models!$E$11,IF($U490&lt;1,LOOKUP($A$3,Models!$D$7:$D$9,Models!$F$12:$F$14),IF(AND($U490&gt;=1,$U490&lt;=3),LOOKUP($A$3,Models!$D$7:$D$9,Models!$G$12:$G$14),IF(AND($U490&gt;=4,$U490&lt;=6),LOOKUP($A$3,Models!$D$7:$D$9,Models!$H$12:$H$14), IF(AND($U490&gt;=7,$U490&lt;=10),LOOKUP($A$3,Models!$D$7:$D$9,Models!$I$12:$I$14), IF($U490 &gt; 10,LOOKUP($A$3,Models!$D$7:$D$9,Models!$J$12:$J$14), 0))))), 0)</f>
        <v>0</v>
      </c>
      <c r="Z490" s="14">
        <f>IF($T490=Models!$E$16,IF($U490&lt;1,LOOKUP($A$3,Models!$D$7:$D$9,Models!$F$17:$F$19),IF(AND($U490&gt;=1,$U490&lt;=3),LOOKUP($A$3,Models!$D$7:$D$9,Models!$G$17:$G$19),IF(AND($U490&gt;=4,$U490&lt;=6),LOOKUP($A$3,Models!$D$7:$D$9,Models!$H$17:$H$19), IF(AND($U490&gt;=7,$U490&lt;=10),LOOKUP($A$3,Models!$D$7:$D$9,Models!$I$17:$I$19), IF($U490 &gt; 10,LOOKUP($A$3,Models!$D$7:$D$9,Models!$J$17:$J$19), 0))))), 0)</f>
        <v>0</v>
      </c>
      <c r="AA490" s="14">
        <f>IF($T490=Models!$E$21,IF($U490&lt;1,LOOKUP($A$3,Models!$D$7:$D$9,Models!$F$22:$F$24),IF(AND($U490&gt;=1,$U490&lt;=3),LOOKUP($A$3,Models!$D$7:$D$9,Models!$G$22:$G$24),IF(AND($U490&gt;=4,$U490&lt;=6),LOOKUP($A$3,Models!$D$7:$D$9,Models!$H$22:$H$24), IF(AND($U490&gt;=7,$U490&lt;=10),LOOKUP($A$3,Models!$D$7:$D$9,Models!$I$22:$I$24), IF($U490 &gt; 10,LOOKUP($A$3,Models!$D$7:$D$9,Models!$J$22:$J$24), 0))))), 0)</f>
        <v>0</v>
      </c>
      <c r="AB490" s="14">
        <f>IF($T490=Models!$E$26,IF($U490&lt;1,LOOKUP($A$3,Models!$D$7:$D$9,Models!$F$27:$F$29),IF(AND($U490&gt;=1,$U490&lt;=3),LOOKUP($A$3,Models!$D$7:$D$9,Models!$G$27:$G$29),IF(AND($U490&gt;=4,$U490&lt;=6),LOOKUP($A$3,Models!$D$7:$D$9,Models!$H$27:$H$29), IF(AND($U490&gt;=7,$U490&lt;=10),LOOKUP($A$3,Models!$D$7:$D$9,Models!$I$27:$I$29), IF($U490 &gt; 10,LOOKUP($A$3,Models!$D$7:$D$9,Models!$J$27:$J$29), 0))))), 0)</f>
        <v>0</v>
      </c>
      <c r="AC490" s="14">
        <f>IF($T490=Models!$E$31,IF($U490&lt;1,LOOKUP($A$3,Models!$D$7:$D$9,Models!$F$32:$F$34),IF(AND($U490&gt;=1,$U490&lt;=3),LOOKUP($A$3,Models!$D$7:$D$9,Models!$G$32:$G$34),IF(AND($U490&gt;=4,$U490&lt;=6),LOOKUP($A$3,Models!$D$7:$D$9,Models!$H$32:$H$34), IF(AND($U490&gt;=7,$U490&lt;=10),LOOKUP($A$3,Models!$D$7:$D$9,Models!$I$32:$I$34), IF($U490 &gt; 10,LOOKUP($A$3,Models!$D$7:$D$9,Models!$J$32:$J$34), 0))))), 0)</f>
        <v>0</v>
      </c>
      <c r="AD490" s="14">
        <f>IF($T490=Models!$E$39,IF($U490&lt;1,LOOKUP($A$3,Models!$D$7:$D$9,Models!$F$40:$F$42),IF(AND($U490&gt;=1,$U490&lt;=4),LOOKUP($A$3,Models!$D$7:$D$9,Models!$G$40:$G$42),IF(AND($U490&gt;=5,$U490&lt;=7),LOOKUP($A$3,Models!$D$7:$D$9,Models!$H$40:$H$42), IF($U490 &gt; 7,LOOKUP($A$3,Models!$D$7:$D$9,Models!$I$40:$I$42), 0)))), 0)</f>
        <v>0</v>
      </c>
      <c r="AE490" s="14">
        <f>IF($T490=Models!$E$44,IF($U490&lt;1,LOOKUP($A$3,Models!$D$7:$D$9,Models!$F$45:$F$47),IF(AND($U490&gt;=1,$U490&lt;=4),LOOKUP($A$3,Models!$D$7:$D$9,Models!$G$45:$G$47),IF(AND($U490&gt;=5,$U490&lt;=7),LOOKUP($A$3,Models!$D$7:$D$9,Models!$H$45:$H$47), IF($U490 &gt; 7,LOOKUP($A$3,Models!$D$7:$D$9,Models!$I$45:$I$47), 0)))), 0)</f>
        <v>0</v>
      </c>
      <c r="AF490" s="14">
        <f>IF($T490=Models!$E$49,IF($U490&lt;1,LOOKUP($A$3,Models!$D$7:$D$9,Models!$F$50:$F$52),IF(AND($U490&gt;=1,$U490&lt;=4),LOOKUP($A$3,Models!$D$7:$D$9,Models!$G$50:$G$52),IF(AND($U490&gt;=5,$U490&lt;=7),LOOKUP($A$3,Models!$D$7:$D$9,Models!$H$50:$H$52), IF($U490 &gt; 7,LOOKUP($A$3,Models!$D$7:$D$9,Models!$I$50:$I$52), 0)))), 0)</f>
        <v>0</v>
      </c>
      <c r="AG490" s="14">
        <f>IF($T490=Models!$E$54,IF($U490&lt;1,LOOKUP($A$3,Models!$D$7:$D$9,Models!$F$55:$F$57),IF(AND($U490&gt;=1,$U490&lt;=4),LOOKUP($A$3,Models!$D$7:$D$9,Models!$G$55:$G$57),IF(AND($U490&gt;=5,$U490&lt;=7),LOOKUP($A$3,Models!$D$7:$D$9,Models!$H$55:$H$57), IF($U490 &gt; 7,LOOKUP($A$3,Models!$D$7:$D$9,Models!$I$55:$I$57), 0)))), 0)</f>
        <v>0</v>
      </c>
      <c r="AH490" s="14">
        <f>IF($T490=Models!$E$59,IF($U490&lt;1,LOOKUP($A$3,Models!$D$7:$D$9,Models!$F$60:$F$62),IF(AND($U490&gt;=1,$U490&lt;=4),LOOKUP($A$3,Models!$D$7:$D$9,Models!$G$60:$G$62),IF(AND($U490&gt;=5,$U490&lt;=7),LOOKUP($A$3,Models!$D$7:$D$9,Models!$H$60:$H$62), IF($U490 &gt; 7,LOOKUP($A$3,Models!$D$7:$D$9,Models!$I$60:$I$62), 0)))), 0)</f>
        <v>0</v>
      </c>
    </row>
    <row r="491" spans="16:34">
      <c r="P491" s="6" t="e">
        <f ca="1">IF(LOOKUP(Beds!A524, Models!$A$4:$A$105, Models!$B$4:$B$105) = "QUEBEC 2", " ", IF(LOOKUP(Beds!A524, Models!$A$4:$A$105, Models!$B$4:$B$105) = "QUEBEC", " ", IF(Beds!B524 = 0, 0, YEAR(NOW())-IF(VALUE(LEFT(Beds!B524,2))&gt;80,CONCATENATE(19,LEFT(Beds!B524,2)),CONCATENATE(20,LEFT(Beds!B524,2))))))</f>
        <v>#N/A</v>
      </c>
      <c r="S491" s="7" t="str">
        <f>LEFT(Beds!A522,4)</f>
        <v/>
      </c>
      <c r="T491" t="str">
        <f>IF(S491 = "", " ", LOOKUP(S491,Models!$A$4:$A$99,Models!$B$4:$B$99))</f>
        <v xml:space="preserve"> </v>
      </c>
      <c r="U491">
        <f>Beds!C522</f>
        <v>0</v>
      </c>
      <c r="W491">
        <f t="shared" si="7"/>
        <v>0</v>
      </c>
      <c r="X491" s="14">
        <f>IF($T491=Models!$E$6,IF($U491&lt;1,LOOKUP($A$3,Models!$D$7:$D$9,Models!$F$7:$F$9),IF(AND($U491&gt;=1,$U491&lt;=3),LOOKUP($A$3,Models!$D$7:$D$9,Models!$G$7:$G$9),IF(AND($U491&gt;=4,$U491&lt;=6),LOOKUP($A$3,Models!$D$7:$D$9,Models!$H$7:$H$9), IF(AND($U491&gt;=7,$U491&lt;=10),LOOKUP($A$3,Models!$D$7:$D$9,Models!$I$7:$I$9), IF($U491 &gt; 10,LOOKUP($A$3,Models!$D$7:$D$9,Models!$J$7:$J$9), 0))))), 0)</f>
        <v>0</v>
      </c>
      <c r="Y491" s="14">
        <f>IF($T491=Models!$E$11,IF($U491&lt;1,LOOKUP($A$3,Models!$D$7:$D$9,Models!$F$12:$F$14),IF(AND($U491&gt;=1,$U491&lt;=3),LOOKUP($A$3,Models!$D$7:$D$9,Models!$G$12:$G$14),IF(AND($U491&gt;=4,$U491&lt;=6),LOOKUP($A$3,Models!$D$7:$D$9,Models!$H$12:$H$14), IF(AND($U491&gt;=7,$U491&lt;=10),LOOKUP($A$3,Models!$D$7:$D$9,Models!$I$12:$I$14), IF($U491 &gt; 10,LOOKUP($A$3,Models!$D$7:$D$9,Models!$J$12:$J$14), 0))))), 0)</f>
        <v>0</v>
      </c>
      <c r="Z491" s="14">
        <f>IF($T491=Models!$E$16,IF($U491&lt;1,LOOKUP($A$3,Models!$D$7:$D$9,Models!$F$17:$F$19),IF(AND($U491&gt;=1,$U491&lt;=3),LOOKUP($A$3,Models!$D$7:$D$9,Models!$G$17:$G$19),IF(AND($U491&gt;=4,$U491&lt;=6),LOOKUP($A$3,Models!$D$7:$D$9,Models!$H$17:$H$19), IF(AND($U491&gt;=7,$U491&lt;=10),LOOKUP($A$3,Models!$D$7:$D$9,Models!$I$17:$I$19), IF($U491 &gt; 10,LOOKUP($A$3,Models!$D$7:$D$9,Models!$J$17:$J$19), 0))))), 0)</f>
        <v>0</v>
      </c>
      <c r="AA491" s="14">
        <f>IF($T491=Models!$E$21,IF($U491&lt;1,LOOKUP($A$3,Models!$D$7:$D$9,Models!$F$22:$F$24),IF(AND($U491&gt;=1,$U491&lt;=3),LOOKUP($A$3,Models!$D$7:$D$9,Models!$G$22:$G$24),IF(AND($U491&gt;=4,$U491&lt;=6),LOOKUP($A$3,Models!$D$7:$D$9,Models!$H$22:$H$24), IF(AND($U491&gt;=7,$U491&lt;=10),LOOKUP($A$3,Models!$D$7:$D$9,Models!$I$22:$I$24), IF($U491 &gt; 10,LOOKUP($A$3,Models!$D$7:$D$9,Models!$J$22:$J$24), 0))))), 0)</f>
        <v>0</v>
      </c>
      <c r="AB491" s="14">
        <f>IF($T491=Models!$E$26,IF($U491&lt;1,LOOKUP($A$3,Models!$D$7:$D$9,Models!$F$27:$F$29),IF(AND($U491&gt;=1,$U491&lt;=3),LOOKUP($A$3,Models!$D$7:$D$9,Models!$G$27:$G$29),IF(AND($U491&gt;=4,$U491&lt;=6),LOOKUP($A$3,Models!$D$7:$D$9,Models!$H$27:$H$29), IF(AND($U491&gt;=7,$U491&lt;=10),LOOKUP($A$3,Models!$D$7:$D$9,Models!$I$27:$I$29), IF($U491 &gt; 10,LOOKUP($A$3,Models!$D$7:$D$9,Models!$J$27:$J$29), 0))))), 0)</f>
        <v>0</v>
      </c>
      <c r="AC491" s="14">
        <f>IF($T491=Models!$E$31,IF($U491&lt;1,LOOKUP($A$3,Models!$D$7:$D$9,Models!$F$32:$F$34),IF(AND($U491&gt;=1,$U491&lt;=3),LOOKUP($A$3,Models!$D$7:$D$9,Models!$G$32:$G$34),IF(AND($U491&gt;=4,$U491&lt;=6),LOOKUP($A$3,Models!$D$7:$D$9,Models!$H$32:$H$34), IF(AND($U491&gt;=7,$U491&lt;=10),LOOKUP($A$3,Models!$D$7:$D$9,Models!$I$32:$I$34), IF($U491 &gt; 10,LOOKUP($A$3,Models!$D$7:$D$9,Models!$J$32:$J$34), 0))))), 0)</f>
        <v>0</v>
      </c>
      <c r="AD491" s="14">
        <f>IF($T491=Models!$E$39,IF($U491&lt;1,LOOKUP($A$3,Models!$D$7:$D$9,Models!$F$40:$F$42),IF(AND($U491&gt;=1,$U491&lt;=4),LOOKUP($A$3,Models!$D$7:$D$9,Models!$G$40:$G$42),IF(AND($U491&gt;=5,$U491&lt;=7),LOOKUP($A$3,Models!$D$7:$D$9,Models!$H$40:$H$42), IF($U491 &gt; 7,LOOKUP($A$3,Models!$D$7:$D$9,Models!$I$40:$I$42), 0)))), 0)</f>
        <v>0</v>
      </c>
      <c r="AE491" s="14">
        <f>IF($T491=Models!$E$44,IF($U491&lt;1,LOOKUP($A$3,Models!$D$7:$D$9,Models!$F$45:$F$47),IF(AND($U491&gt;=1,$U491&lt;=4),LOOKUP($A$3,Models!$D$7:$D$9,Models!$G$45:$G$47),IF(AND($U491&gt;=5,$U491&lt;=7),LOOKUP($A$3,Models!$D$7:$D$9,Models!$H$45:$H$47), IF($U491 &gt; 7,LOOKUP($A$3,Models!$D$7:$D$9,Models!$I$45:$I$47), 0)))), 0)</f>
        <v>0</v>
      </c>
      <c r="AF491" s="14">
        <f>IF($T491=Models!$E$49,IF($U491&lt;1,LOOKUP($A$3,Models!$D$7:$D$9,Models!$F$50:$F$52),IF(AND($U491&gt;=1,$U491&lt;=4),LOOKUP($A$3,Models!$D$7:$D$9,Models!$G$50:$G$52),IF(AND($U491&gt;=5,$U491&lt;=7),LOOKUP($A$3,Models!$D$7:$D$9,Models!$H$50:$H$52), IF($U491 &gt; 7,LOOKUP($A$3,Models!$D$7:$D$9,Models!$I$50:$I$52), 0)))), 0)</f>
        <v>0</v>
      </c>
      <c r="AG491" s="14">
        <f>IF($T491=Models!$E$54,IF($U491&lt;1,LOOKUP($A$3,Models!$D$7:$D$9,Models!$F$55:$F$57),IF(AND($U491&gt;=1,$U491&lt;=4),LOOKUP($A$3,Models!$D$7:$D$9,Models!$G$55:$G$57),IF(AND($U491&gt;=5,$U491&lt;=7),LOOKUP($A$3,Models!$D$7:$D$9,Models!$H$55:$H$57), IF($U491 &gt; 7,LOOKUP($A$3,Models!$D$7:$D$9,Models!$I$55:$I$57), 0)))), 0)</f>
        <v>0</v>
      </c>
      <c r="AH491" s="14">
        <f>IF($T491=Models!$E$59,IF($U491&lt;1,LOOKUP($A$3,Models!$D$7:$D$9,Models!$F$60:$F$62),IF(AND($U491&gt;=1,$U491&lt;=4),LOOKUP($A$3,Models!$D$7:$D$9,Models!$G$60:$G$62),IF(AND($U491&gt;=5,$U491&lt;=7),LOOKUP($A$3,Models!$D$7:$D$9,Models!$H$60:$H$62), IF($U491 &gt; 7,LOOKUP($A$3,Models!$D$7:$D$9,Models!$I$60:$I$62), 0)))), 0)</f>
        <v>0</v>
      </c>
    </row>
    <row r="492" spans="16:34">
      <c r="P492" s="6" t="e">
        <f ca="1">IF(LOOKUP(Beds!A525, Models!$A$4:$A$105, Models!$B$4:$B$105) = "QUEBEC 2", " ", IF(LOOKUP(Beds!A525, Models!$A$4:$A$105, Models!$B$4:$B$105) = "QUEBEC", " ", IF(Beds!B525 = 0, 0, YEAR(NOW())-IF(VALUE(LEFT(Beds!B525,2))&gt;80,CONCATENATE(19,LEFT(Beds!B525,2)),CONCATENATE(20,LEFT(Beds!B525,2))))))</f>
        <v>#N/A</v>
      </c>
      <c r="S492" s="7" t="str">
        <f>LEFT(Beds!A523,4)</f>
        <v/>
      </c>
      <c r="T492" t="str">
        <f>IF(S492 = "", " ", LOOKUP(S492,Models!$A$4:$A$99,Models!$B$4:$B$99))</f>
        <v xml:space="preserve"> </v>
      </c>
      <c r="U492">
        <f>Beds!C523</f>
        <v>0</v>
      </c>
      <c r="W492">
        <f t="shared" si="7"/>
        <v>0</v>
      </c>
      <c r="X492" s="14">
        <f>IF($T492=Models!$E$6,IF($U492&lt;1,LOOKUP($A$3,Models!$D$7:$D$9,Models!$F$7:$F$9),IF(AND($U492&gt;=1,$U492&lt;=3),LOOKUP($A$3,Models!$D$7:$D$9,Models!$G$7:$G$9),IF(AND($U492&gt;=4,$U492&lt;=6),LOOKUP($A$3,Models!$D$7:$D$9,Models!$H$7:$H$9), IF(AND($U492&gt;=7,$U492&lt;=10),LOOKUP($A$3,Models!$D$7:$D$9,Models!$I$7:$I$9), IF($U492 &gt; 10,LOOKUP($A$3,Models!$D$7:$D$9,Models!$J$7:$J$9), 0))))), 0)</f>
        <v>0</v>
      </c>
      <c r="Y492" s="14">
        <f>IF($T492=Models!$E$11,IF($U492&lt;1,LOOKUP($A$3,Models!$D$7:$D$9,Models!$F$12:$F$14),IF(AND($U492&gt;=1,$U492&lt;=3),LOOKUP($A$3,Models!$D$7:$D$9,Models!$G$12:$G$14),IF(AND($U492&gt;=4,$U492&lt;=6),LOOKUP($A$3,Models!$D$7:$D$9,Models!$H$12:$H$14), IF(AND($U492&gt;=7,$U492&lt;=10),LOOKUP($A$3,Models!$D$7:$D$9,Models!$I$12:$I$14), IF($U492 &gt; 10,LOOKUP($A$3,Models!$D$7:$D$9,Models!$J$12:$J$14), 0))))), 0)</f>
        <v>0</v>
      </c>
      <c r="Z492" s="14">
        <f>IF($T492=Models!$E$16,IF($U492&lt;1,LOOKUP($A$3,Models!$D$7:$D$9,Models!$F$17:$F$19),IF(AND($U492&gt;=1,$U492&lt;=3),LOOKUP($A$3,Models!$D$7:$D$9,Models!$G$17:$G$19),IF(AND($U492&gt;=4,$U492&lt;=6),LOOKUP($A$3,Models!$D$7:$D$9,Models!$H$17:$H$19), IF(AND($U492&gt;=7,$U492&lt;=10),LOOKUP($A$3,Models!$D$7:$D$9,Models!$I$17:$I$19), IF($U492 &gt; 10,LOOKUP($A$3,Models!$D$7:$D$9,Models!$J$17:$J$19), 0))))), 0)</f>
        <v>0</v>
      </c>
      <c r="AA492" s="14">
        <f>IF($T492=Models!$E$21,IF($U492&lt;1,LOOKUP($A$3,Models!$D$7:$D$9,Models!$F$22:$F$24),IF(AND($U492&gt;=1,$U492&lt;=3),LOOKUP($A$3,Models!$D$7:$D$9,Models!$G$22:$G$24),IF(AND($U492&gt;=4,$U492&lt;=6),LOOKUP($A$3,Models!$D$7:$D$9,Models!$H$22:$H$24), IF(AND($U492&gt;=7,$U492&lt;=10),LOOKUP($A$3,Models!$D$7:$D$9,Models!$I$22:$I$24), IF($U492 &gt; 10,LOOKUP($A$3,Models!$D$7:$D$9,Models!$J$22:$J$24), 0))))), 0)</f>
        <v>0</v>
      </c>
      <c r="AB492" s="14">
        <f>IF($T492=Models!$E$26,IF($U492&lt;1,LOOKUP($A$3,Models!$D$7:$D$9,Models!$F$27:$F$29),IF(AND($U492&gt;=1,$U492&lt;=3),LOOKUP($A$3,Models!$D$7:$D$9,Models!$G$27:$G$29),IF(AND($U492&gt;=4,$U492&lt;=6),LOOKUP($A$3,Models!$D$7:$D$9,Models!$H$27:$H$29), IF(AND($U492&gt;=7,$U492&lt;=10),LOOKUP($A$3,Models!$D$7:$D$9,Models!$I$27:$I$29), IF($U492 &gt; 10,LOOKUP($A$3,Models!$D$7:$D$9,Models!$J$27:$J$29), 0))))), 0)</f>
        <v>0</v>
      </c>
      <c r="AC492" s="14">
        <f>IF($T492=Models!$E$31,IF($U492&lt;1,LOOKUP($A$3,Models!$D$7:$D$9,Models!$F$32:$F$34),IF(AND($U492&gt;=1,$U492&lt;=3),LOOKUP($A$3,Models!$D$7:$D$9,Models!$G$32:$G$34),IF(AND($U492&gt;=4,$U492&lt;=6),LOOKUP($A$3,Models!$D$7:$D$9,Models!$H$32:$H$34), IF(AND($U492&gt;=7,$U492&lt;=10),LOOKUP($A$3,Models!$D$7:$D$9,Models!$I$32:$I$34), IF($U492 &gt; 10,LOOKUP($A$3,Models!$D$7:$D$9,Models!$J$32:$J$34), 0))))), 0)</f>
        <v>0</v>
      </c>
      <c r="AD492" s="14">
        <f>IF($T492=Models!$E$39,IF($U492&lt;1,LOOKUP($A$3,Models!$D$7:$D$9,Models!$F$40:$F$42),IF(AND($U492&gt;=1,$U492&lt;=4),LOOKUP($A$3,Models!$D$7:$D$9,Models!$G$40:$G$42),IF(AND($U492&gt;=5,$U492&lt;=7),LOOKUP($A$3,Models!$D$7:$D$9,Models!$H$40:$H$42), IF($U492 &gt; 7,LOOKUP($A$3,Models!$D$7:$D$9,Models!$I$40:$I$42), 0)))), 0)</f>
        <v>0</v>
      </c>
      <c r="AE492" s="14">
        <f>IF($T492=Models!$E$44,IF($U492&lt;1,LOOKUP($A$3,Models!$D$7:$D$9,Models!$F$45:$F$47),IF(AND($U492&gt;=1,$U492&lt;=4),LOOKUP($A$3,Models!$D$7:$D$9,Models!$G$45:$G$47),IF(AND($U492&gt;=5,$U492&lt;=7),LOOKUP($A$3,Models!$D$7:$D$9,Models!$H$45:$H$47), IF($U492 &gt; 7,LOOKUP($A$3,Models!$D$7:$D$9,Models!$I$45:$I$47), 0)))), 0)</f>
        <v>0</v>
      </c>
      <c r="AF492" s="14">
        <f>IF($T492=Models!$E$49,IF($U492&lt;1,LOOKUP($A$3,Models!$D$7:$D$9,Models!$F$50:$F$52),IF(AND($U492&gt;=1,$U492&lt;=4),LOOKUP($A$3,Models!$D$7:$D$9,Models!$G$50:$G$52),IF(AND($U492&gt;=5,$U492&lt;=7),LOOKUP($A$3,Models!$D$7:$D$9,Models!$H$50:$H$52), IF($U492 &gt; 7,LOOKUP($A$3,Models!$D$7:$D$9,Models!$I$50:$I$52), 0)))), 0)</f>
        <v>0</v>
      </c>
      <c r="AG492" s="14">
        <f>IF($T492=Models!$E$54,IF($U492&lt;1,LOOKUP($A$3,Models!$D$7:$D$9,Models!$F$55:$F$57),IF(AND($U492&gt;=1,$U492&lt;=4),LOOKUP($A$3,Models!$D$7:$D$9,Models!$G$55:$G$57),IF(AND($U492&gt;=5,$U492&lt;=7),LOOKUP($A$3,Models!$D$7:$D$9,Models!$H$55:$H$57), IF($U492 &gt; 7,LOOKUP($A$3,Models!$D$7:$D$9,Models!$I$55:$I$57), 0)))), 0)</f>
        <v>0</v>
      </c>
      <c r="AH492" s="14">
        <f>IF($T492=Models!$E$59,IF($U492&lt;1,LOOKUP($A$3,Models!$D$7:$D$9,Models!$F$60:$F$62),IF(AND($U492&gt;=1,$U492&lt;=4),LOOKUP($A$3,Models!$D$7:$D$9,Models!$G$60:$G$62),IF(AND($U492&gt;=5,$U492&lt;=7),LOOKUP($A$3,Models!$D$7:$D$9,Models!$H$60:$H$62), IF($U492 &gt; 7,LOOKUP($A$3,Models!$D$7:$D$9,Models!$I$60:$I$62), 0)))), 0)</f>
        <v>0</v>
      </c>
    </row>
    <row r="493" spans="16:34">
      <c r="P493" s="6" t="e">
        <f ca="1">IF(LOOKUP(Beds!A526, Models!$A$4:$A$105, Models!$B$4:$B$105) = "QUEBEC 2", " ", IF(LOOKUP(Beds!A526, Models!$A$4:$A$105, Models!$B$4:$B$105) = "QUEBEC", " ", IF(Beds!B526 = 0, 0, YEAR(NOW())-IF(VALUE(LEFT(Beds!B526,2))&gt;80,CONCATENATE(19,LEFT(Beds!B526,2)),CONCATENATE(20,LEFT(Beds!B526,2))))))</f>
        <v>#N/A</v>
      </c>
      <c r="S493" s="7" t="str">
        <f>LEFT(Beds!A524,4)</f>
        <v/>
      </c>
      <c r="T493" t="str">
        <f>IF(S493 = "", " ", LOOKUP(S493,Models!$A$4:$A$99,Models!$B$4:$B$99))</f>
        <v xml:space="preserve"> </v>
      </c>
      <c r="U493">
        <f>Beds!C524</f>
        <v>0</v>
      </c>
      <c r="W493">
        <f t="shared" si="7"/>
        <v>0</v>
      </c>
      <c r="X493" s="14">
        <f>IF($T493=Models!$E$6,IF($U493&lt;1,LOOKUP($A$3,Models!$D$7:$D$9,Models!$F$7:$F$9),IF(AND($U493&gt;=1,$U493&lt;=3),LOOKUP($A$3,Models!$D$7:$D$9,Models!$G$7:$G$9),IF(AND($U493&gt;=4,$U493&lt;=6),LOOKUP($A$3,Models!$D$7:$D$9,Models!$H$7:$H$9), IF(AND($U493&gt;=7,$U493&lt;=10),LOOKUP($A$3,Models!$D$7:$D$9,Models!$I$7:$I$9), IF($U493 &gt; 10,LOOKUP($A$3,Models!$D$7:$D$9,Models!$J$7:$J$9), 0))))), 0)</f>
        <v>0</v>
      </c>
      <c r="Y493" s="14">
        <f>IF($T493=Models!$E$11,IF($U493&lt;1,LOOKUP($A$3,Models!$D$7:$D$9,Models!$F$12:$F$14),IF(AND($U493&gt;=1,$U493&lt;=3),LOOKUP($A$3,Models!$D$7:$D$9,Models!$G$12:$G$14),IF(AND($U493&gt;=4,$U493&lt;=6),LOOKUP($A$3,Models!$D$7:$D$9,Models!$H$12:$H$14), IF(AND($U493&gt;=7,$U493&lt;=10),LOOKUP($A$3,Models!$D$7:$D$9,Models!$I$12:$I$14), IF($U493 &gt; 10,LOOKUP($A$3,Models!$D$7:$D$9,Models!$J$12:$J$14), 0))))), 0)</f>
        <v>0</v>
      </c>
      <c r="Z493" s="14">
        <f>IF($T493=Models!$E$16,IF($U493&lt;1,LOOKUP($A$3,Models!$D$7:$D$9,Models!$F$17:$F$19),IF(AND($U493&gt;=1,$U493&lt;=3),LOOKUP($A$3,Models!$D$7:$D$9,Models!$G$17:$G$19),IF(AND($U493&gt;=4,$U493&lt;=6),LOOKUP($A$3,Models!$D$7:$D$9,Models!$H$17:$H$19), IF(AND($U493&gt;=7,$U493&lt;=10),LOOKUP($A$3,Models!$D$7:$D$9,Models!$I$17:$I$19), IF($U493 &gt; 10,LOOKUP($A$3,Models!$D$7:$D$9,Models!$J$17:$J$19), 0))))), 0)</f>
        <v>0</v>
      </c>
      <c r="AA493" s="14">
        <f>IF($T493=Models!$E$21,IF($U493&lt;1,LOOKUP($A$3,Models!$D$7:$D$9,Models!$F$22:$F$24),IF(AND($U493&gt;=1,$U493&lt;=3),LOOKUP($A$3,Models!$D$7:$D$9,Models!$G$22:$G$24),IF(AND($U493&gt;=4,$U493&lt;=6),LOOKUP($A$3,Models!$D$7:$D$9,Models!$H$22:$H$24), IF(AND($U493&gt;=7,$U493&lt;=10),LOOKUP($A$3,Models!$D$7:$D$9,Models!$I$22:$I$24), IF($U493 &gt; 10,LOOKUP($A$3,Models!$D$7:$D$9,Models!$J$22:$J$24), 0))))), 0)</f>
        <v>0</v>
      </c>
      <c r="AB493" s="14">
        <f>IF($T493=Models!$E$26,IF($U493&lt;1,LOOKUP($A$3,Models!$D$7:$D$9,Models!$F$27:$F$29),IF(AND($U493&gt;=1,$U493&lt;=3),LOOKUP($A$3,Models!$D$7:$D$9,Models!$G$27:$G$29),IF(AND($U493&gt;=4,$U493&lt;=6),LOOKUP($A$3,Models!$D$7:$D$9,Models!$H$27:$H$29), IF(AND($U493&gt;=7,$U493&lt;=10),LOOKUP($A$3,Models!$D$7:$D$9,Models!$I$27:$I$29), IF($U493 &gt; 10,LOOKUP($A$3,Models!$D$7:$D$9,Models!$J$27:$J$29), 0))))), 0)</f>
        <v>0</v>
      </c>
      <c r="AC493" s="14">
        <f>IF($T493=Models!$E$31,IF($U493&lt;1,LOOKUP($A$3,Models!$D$7:$D$9,Models!$F$32:$F$34),IF(AND($U493&gt;=1,$U493&lt;=3),LOOKUP($A$3,Models!$D$7:$D$9,Models!$G$32:$G$34),IF(AND($U493&gt;=4,$U493&lt;=6),LOOKUP($A$3,Models!$D$7:$D$9,Models!$H$32:$H$34), IF(AND($U493&gt;=7,$U493&lt;=10),LOOKUP($A$3,Models!$D$7:$D$9,Models!$I$32:$I$34), IF($U493 &gt; 10,LOOKUP($A$3,Models!$D$7:$D$9,Models!$J$32:$J$34), 0))))), 0)</f>
        <v>0</v>
      </c>
      <c r="AD493" s="14">
        <f>IF($T493=Models!$E$39,IF($U493&lt;1,LOOKUP($A$3,Models!$D$7:$D$9,Models!$F$40:$F$42),IF(AND($U493&gt;=1,$U493&lt;=4),LOOKUP($A$3,Models!$D$7:$D$9,Models!$G$40:$G$42),IF(AND($U493&gt;=5,$U493&lt;=7),LOOKUP($A$3,Models!$D$7:$D$9,Models!$H$40:$H$42), IF($U493 &gt; 7,LOOKUP($A$3,Models!$D$7:$D$9,Models!$I$40:$I$42), 0)))), 0)</f>
        <v>0</v>
      </c>
      <c r="AE493" s="14">
        <f>IF($T493=Models!$E$44,IF($U493&lt;1,LOOKUP($A$3,Models!$D$7:$D$9,Models!$F$45:$F$47),IF(AND($U493&gt;=1,$U493&lt;=4),LOOKUP($A$3,Models!$D$7:$D$9,Models!$G$45:$G$47),IF(AND($U493&gt;=5,$U493&lt;=7),LOOKUP($A$3,Models!$D$7:$D$9,Models!$H$45:$H$47), IF($U493 &gt; 7,LOOKUP($A$3,Models!$D$7:$D$9,Models!$I$45:$I$47), 0)))), 0)</f>
        <v>0</v>
      </c>
      <c r="AF493" s="14">
        <f>IF($T493=Models!$E$49,IF($U493&lt;1,LOOKUP($A$3,Models!$D$7:$D$9,Models!$F$50:$F$52),IF(AND($U493&gt;=1,$U493&lt;=4),LOOKUP($A$3,Models!$D$7:$D$9,Models!$G$50:$G$52),IF(AND($U493&gt;=5,$U493&lt;=7),LOOKUP($A$3,Models!$D$7:$D$9,Models!$H$50:$H$52), IF($U493 &gt; 7,LOOKUP($A$3,Models!$D$7:$D$9,Models!$I$50:$I$52), 0)))), 0)</f>
        <v>0</v>
      </c>
      <c r="AG493" s="14">
        <f>IF($T493=Models!$E$54,IF($U493&lt;1,LOOKUP($A$3,Models!$D$7:$D$9,Models!$F$55:$F$57),IF(AND($U493&gt;=1,$U493&lt;=4),LOOKUP($A$3,Models!$D$7:$D$9,Models!$G$55:$G$57),IF(AND($U493&gt;=5,$U493&lt;=7),LOOKUP($A$3,Models!$D$7:$D$9,Models!$H$55:$H$57), IF($U493 &gt; 7,LOOKUP($A$3,Models!$D$7:$D$9,Models!$I$55:$I$57), 0)))), 0)</f>
        <v>0</v>
      </c>
      <c r="AH493" s="14">
        <f>IF($T493=Models!$E$59,IF($U493&lt;1,LOOKUP($A$3,Models!$D$7:$D$9,Models!$F$60:$F$62),IF(AND($U493&gt;=1,$U493&lt;=4),LOOKUP($A$3,Models!$D$7:$D$9,Models!$G$60:$G$62),IF(AND($U493&gt;=5,$U493&lt;=7),LOOKUP($A$3,Models!$D$7:$D$9,Models!$H$60:$H$62), IF($U493 &gt; 7,LOOKUP($A$3,Models!$D$7:$D$9,Models!$I$60:$I$62), 0)))), 0)</f>
        <v>0</v>
      </c>
    </row>
    <row r="494" spans="16:34">
      <c r="P494" s="6" t="e">
        <f ca="1">IF(LOOKUP(Beds!A527, Models!$A$4:$A$105, Models!$B$4:$B$105) = "QUEBEC 2", " ", IF(LOOKUP(Beds!A527, Models!$A$4:$A$105, Models!$B$4:$B$105) = "QUEBEC", " ", IF(Beds!B527 = 0, 0, YEAR(NOW())-IF(VALUE(LEFT(Beds!B527,2))&gt;80,CONCATENATE(19,LEFT(Beds!B527,2)),CONCATENATE(20,LEFT(Beds!B527,2))))))</f>
        <v>#N/A</v>
      </c>
      <c r="S494" s="7" t="str">
        <f>LEFT(Beds!A525,4)</f>
        <v/>
      </c>
      <c r="T494" t="str">
        <f>IF(S494 = "", " ", LOOKUP(S494,Models!$A$4:$A$99,Models!$B$4:$B$99))</f>
        <v xml:space="preserve"> </v>
      </c>
      <c r="U494">
        <f>Beds!C525</f>
        <v>0</v>
      </c>
      <c r="W494">
        <f t="shared" si="7"/>
        <v>0</v>
      </c>
      <c r="X494" s="14">
        <f>IF($T494=Models!$E$6,IF($U494&lt;1,LOOKUP($A$3,Models!$D$7:$D$9,Models!$F$7:$F$9),IF(AND($U494&gt;=1,$U494&lt;=3),LOOKUP($A$3,Models!$D$7:$D$9,Models!$G$7:$G$9),IF(AND($U494&gt;=4,$U494&lt;=6),LOOKUP($A$3,Models!$D$7:$D$9,Models!$H$7:$H$9), IF(AND($U494&gt;=7,$U494&lt;=10),LOOKUP($A$3,Models!$D$7:$D$9,Models!$I$7:$I$9), IF($U494 &gt; 10,LOOKUP($A$3,Models!$D$7:$D$9,Models!$J$7:$J$9), 0))))), 0)</f>
        <v>0</v>
      </c>
      <c r="Y494" s="14">
        <f>IF($T494=Models!$E$11,IF($U494&lt;1,LOOKUP($A$3,Models!$D$7:$D$9,Models!$F$12:$F$14),IF(AND($U494&gt;=1,$U494&lt;=3),LOOKUP($A$3,Models!$D$7:$D$9,Models!$G$12:$G$14),IF(AND($U494&gt;=4,$U494&lt;=6),LOOKUP($A$3,Models!$D$7:$D$9,Models!$H$12:$H$14), IF(AND($U494&gt;=7,$U494&lt;=10),LOOKUP($A$3,Models!$D$7:$D$9,Models!$I$12:$I$14), IF($U494 &gt; 10,LOOKUP($A$3,Models!$D$7:$D$9,Models!$J$12:$J$14), 0))))), 0)</f>
        <v>0</v>
      </c>
      <c r="Z494" s="14">
        <f>IF($T494=Models!$E$16,IF($U494&lt;1,LOOKUP($A$3,Models!$D$7:$D$9,Models!$F$17:$F$19),IF(AND($U494&gt;=1,$U494&lt;=3),LOOKUP($A$3,Models!$D$7:$D$9,Models!$G$17:$G$19),IF(AND($U494&gt;=4,$U494&lt;=6),LOOKUP($A$3,Models!$D$7:$D$9,Models!$H$17:$H$19), IF(AND($U494&gt;=7,$U494&lt;=10),LOOKUP($A$3,Models!$D$7:$D$9,Models!$I$17:$I$19), IF($U494 &gt; 10,LOOKUP($A$3,Models!$D$7:$D$9,Models!$J$17:$J$19), 0))))), 0)</f>
        <v>0</v>
      </c>
      <c r="AA494" s="14">
        <f>IF($T494=Models!$E$21,IF($U494&lt;1,LOOKUP($A$3,Models!$D$7:$D$9,Models!$F$22:$F$24),IF(AND($U494&gt;=1,$U494&lt;=3),LOOKUP($A$3,Models!$D$7:$D$9,Models!$G$22:$G$24),IF(AND($U494&gt;=4,$U494&lt;=6),LOOKUP($A$3,Models!$D$7:$D$9,Models!$H$22:$H$24), IF(AND($U494&gt;=7,$U494&lt;=10),LOOKUP($A$3,Models!$D$7:$D$9,Models!$I$22:$I$24), IF($U494 &gt; 10,LOOKUP($A$3,Models!$D$7:$D$9,Models!$J$22:$J$24), 0))))), 0)</f>
        <v>0</v>
      </c>
      <c r="AB494" s="14">
        <f>IF($T494=Models!$E$26,IF($U494&lt;1,LOOKUP($A$3,Models!$D$7:$D$9,Models!$F$27:$F$29),IF(AND($U494&gt;=1,$U494&lt;=3),LOOKUP($A$3,Models!$D$7:$D$9,Models!$G$27:$G$29),IF(AND($U494&gt;=4,$U494&lt;=6),LOOKUP($A$3,Models!$D$7:$D$9,Models!$H$27:$H$29), IF(AND($U494&gt;=7,$U494&lt;=10),LOOKUP($A$3,Models!$D$7:$D$9,Models!$I$27:$I$29), IF($U494 &gt; 10,LOOKUP($A$3,Models!$D$7:$D$9,Models!$J$27:$J$29), 0))))), 0)</f>
        <v>0</v>
      </c>
      <c r="AC494" s="14">
        <f>IF($T494=Models!$E$31,IF($U494&lt;1,LOOKUP($A$3,Models!$D$7:$D$9,Models!$F$32:$F$34),IF(AND($U494&gt;=1,$U494&lt;=3),LOOKUP($A$3,Models!$D$7:$D$9,Models!$G$32:$G$34),IF(AND($U494&gt;=4,$U494&lt;=6),LOOKUP($A$3,Models!$D$7:$D$9,Models!$H$32:$H$34), IF(AND($U494&gt;=7,$U494&lt;=10),LOOKUP($A$3,Models!$D$7:$D$9,Models!$I$32:$I$34), IF($U494 &gt; 10,LOOKUP($A$3,Models!$D$7:$D$9,Models!$J$32:$J$34), 0))))), 0)</f>
        <v>0</v>
      </c>
      <c r="AD494" s="14">
        <f>IF($T494=Models!$E$39,IF($U494&lt;1,LOOKUP($A$3,Models!$D$7:$D$9,Models!$F$40:$F$42),IF(AND($U494&gt;=1,$U494&lt;=4),LOOKUP($A$3,Models!$D$7:$D$9,Models!$G$40:$G$42),IF(AND($U494&gt;=5,$U494&lt;=7),LOOKUP($A$3,Models!$D$7:$D$9,Models!$H$40:$H$42), IF($U494 &gt; 7,LOOKUP($A$3,Models!$D$7:$D$9,Models!$I$40:$I$42), 0)))), 0)</f>
        <v>0</v>
      </c>
      <c r="AE494" s="14">
        <f>IF($T494=Models!$E$44,IF($U494&lt;1,LOOKUP($A$3,Models!$D$7:$D$9,Models!$F$45:$F$47),IF(AND($U494&gt;=1,$U494&lt;=4),LOOKUP($A$3,Models!$D$7:$D$9,Models!$G$45:$G$47),IF(AND($U494&gt;=5,$U494&lt;=7),LOOKUP($A$3,Models!$D$7:$D$9,Models!$H$45:$H$47), IF($U494 &gt; 7,LOOKUP($A$3,Models!$D$7:$D$9,Models!$I$45:$I$47), 0)))), 0)</f>
        <v>0</v>
      </c>
      <c r="AF494" s="14">
        <f>IF($T494=Models!$E$49,IF($U494&lt;1,LOOKUP($A$3,Models!$D$7:$D$9,Models!$F$50:$F$52),IF(AND($U494&gt;=1,$U494&lt;=4),LOOKUP($A$3,Models!$D$7:$D$9,Models!$G$50:$G$52),IF(AND($U494&gt;=5,$U494&lt;=7),LOOKUP($A$3,Models!$D$7:$D$9,Models!$H$50:$H$52), IF($U494 &gt; 7,LOOKUP($A$3,Models!$D$7:$D$9,Models!$I$50:$I$52), 0)))), 0)</f>
        <v>0</v>
      </c>
      <c r="AG494" s="14">
        <f>IF($T494=Models!$E$54,IF($U494&lt;1,LOOKUP($A$3,Models!$D$7:$D$9,Models!$F$55:$F$57),IF(AND($U494&gt;=1,$U494&lt;=4),LOOKUP($A$3,Models!$D$7:$D$9,Models!$G$55:$G$57),IF(AND($U494&gt;=5,$U494&lt;=7),LOOKUP($A$3,Models!$D$7:$D$9,Models!$H$55:$H$57), IF($U494 &gt; 7,LOOKUP($A$3,Models!$D$7:$D$9,Models!$I$55:$I$57), 0)))), 0)</f>
        <v>0</v>
      </c>
      <c r="AH494" s="14">
        <f>IF($T494=Models!$E$59,IF($U494&lt;1,LOOKUP($A$3,Models!$D$7:$D$9,Models!$F$60:$F$62),IF(AND($U494&gt;=1,$U494&lt;=4),LOOKUP($A$3,Models!$D$7:$D$9,Models!$G$60:$G$62),IF(AND($U494&gt;=5,$U494&lt;=7),LOOKUP($A$3,Models!$D$7:$D$9,Models!$H$60:$H$62), IF($U494 &gt; 7,LOOKUP($A$3,Models!$D$7:$D$9,Models!$I$60:$I$62), 0)))), 0)</f>
        <v>0</v>
      </c>
    </row>
    <row r="495" spans="16:34">
      <c r="P495" s="6" t="e">
        <f ca="1">IF(LOOKUP(Beds!A528, Models!$A$4:$A$105, Models!$B$4:$B$105) = "QUEBEC 2", " ", IF(LOOKUP(Beds!A528, Models!$A$4:$A$105, Models!$B$4:$B$105) = "QUEBEC", " ", IF(Beds!B528 = 0, 0, YEAR(NOW())-IF(VALUE(LEFT(Beds!B528,2))&gt;80,CONCATENATE(19,LEFT(Beds!B528,2)),CONCATENATE(20,LEFT(Beds!B528,2))))))</f>
        <v>#N/A</v>
      </c>
      <c r="S495" s="7" t="str">
        <f>LEFT(Beds!A526,4)</f>
        <v/>
      </c>
      <c r="T495" t="str">
        <f>IF(S495 = "", " ", LOOKUP(S495,Models!$A$4:$A$99,Models!$B$4:$B$99))</f>
        <v xml:space="preserve"> </v>
      </c>
      <c r="U495">
        <f>Beds!C526</f>
        <v>0</v>
      </c>
      <c r="W495">
        <f t="shared" si="7"/>
        <v>0</v>
      </c>
      <c r="X495" s="14">
        <f>IF($T495=Models!$E$6,IF($U495&lt;1,LOOKUP($A$3,Models!$D$7:$D$9,Models!$F$7:$F$9),IF(AND($U495&gt;=1,$U495&lt;=3),LOOKUP($A$3,Models!$D$7:$D$9,Models!$G$7:$G$9),IF(AND($U495&gt;=4,$U495&lt;=6),LOOKUP($A$3,Models!$D$7:$D$9,Models!$H$7:$H$9), IF(AND($U495&gt;=7,$U495&lt;=10),LOOKUP($A$3,Models!$D$7:$D$9,Models!$I$7:$I$9), IF($U495 &gt; 10,LOOKUP($A$3,Models!$D$7:$D$9,Models!$J$7:$J$9), 0))))), 0)</f>
        <v>0</v>
      </c>
      <c r="Y495" s="14">
        <f>IF($T495=Models!$E$11,IF($U495&lt;1,LOOKUP($A$3,Models!$D$7:$D$9,Models!$F$12:$F$14),IF(AND($U495&gt;=1,$U495&lt;=3),LOOKUP($A$3,Models!$D$7:$D$9,Models!$G$12:$G$14),IF(AND($U495&gt;=4,$U495&lt;=6),LOOKUP($A$3,Models!$D$7:$D$9,Models!$H$12:$H$14), IF(AND($U495&gt;=7,$U495&lt;=10),LOOKUP($A$3,Models!$D$7:$D$9,Models!$I$12:$I$14), IF($U495 &gt; 10,LOOKUP($A$3,Models!$D$7:$D$9,Models!$J$12:$J$14), 0))))), 0)</f>
        <v>0</v>
      </c>
      <c r="Z495" s="14">
        <f>IF($T495=Models!$E$16,IF($U495&lt;1,LOOKUP($A$3,Models!$D$7:$D$9,Models!$F$17:$F$19),IF(AND($U495&gt;=1,$U495&lt;=3),LOOKUP($A$3,Models!$D$7:$D$9,Models!$G$17:$G$19),IF(AND($U495&gt;=4,$U495&lt;=6),LOOKUP($A$3,Models!$D$7:$D$9,Models!$H$17:$H$19), IF(AND($U495&gt;=7,$U495&lt;=10),LOOKUP($A$3,Models!$D$7:$D$9,Models!$I$17:$I$19), IF($U495 &gt; 10,LOOKUP($A$3,Models!$D$7:$D$9,Models!$J$17:$J$19), 0))))), 0)</f>
        <v>0</v>
      </c>
      <c r="AA495" s="14">
        <f>IF($T495=Models!$E$21,IF($U495&lt;1,LOOKUP($A$3,Models!$D$7:$D$9,Models!$F$22:$F$24),IF(AND($U495&gt;=1,$U495&lt;=3),LOOKUP($A$3,Models!$D$7:$D$9,Models!$G$22:$G$24),IF(AND($U495&gt;=4,$U495&lt;=6),LOOKUP($A$3,Models!$D$7:$D$9,Models!$H$22:$H$24), IF(AND($U495&gt;=7,$U495&lt;=10),LOOKUP($A$3,Models!$D$7:$D$9,Models!$I$22:$I$24), IF($U495 &gt; 10,LOOKUP($A$3,Models!$D$7:$D$9,Models!$J$22:$J$24), 0))))), 0)</f>
        <v>0</v>
      </c>
      <c r="AB495" s="14">
        <f>IF($T495=Models!$E$26,IF($U495&lt;1,LOOKUP($A$3,Models!$D$7:$D$9,Models!$F$27:$F$29),IF(AND($U495&gt;=1,$U495&lt;=3),LOOKUP($A$3,Models!$D$7:$D$9,Models!$G$27:$G$29),IF(AND($U495&gt;=4,$U495&lt;=6),LOOKUP($A$3,Models!$D$7:$D$9,Models!$H$27:$H$29), IF(AND($U495&gt;=7,$U495&lt;=10),LOOKUP($A$3,Models!$D$7:$D$9,Models!$I$27:$I$29), IF($U495 &gt; 10,LOOKUP($A$3,Models!$D$7:$D$9,Models!$J$27:$J$29), 0))))), 0)</f>
        <v>0</v>
      </c>
      <c r="AC495" s="14">
        <f>IF($T495=Models!$E$31,IF($U495&lt;1,LOOKUP($A$3,Models!$D$7:$D$9,Models!$F$32:$F$34),IF(AND($U495&gt;=1,$U495&lt;=3),LOOKUP($A$3,Models!$D$7:$D$9,Models!$G$32:$G$34),IF(AND($U495&gt;=4,$U495&lt;=6),LOOKUP($A$3,Models!$D$7:$D$9,Models!$H$32:$H$34), IF(AND($U495&gt;=7,$U495&lt;=10),LOOKUP($A$3,Models!$D$7:$D$9,Models!$I$32:$I$34), IF($U495 &gt; 10,LOOKUP($A$3,Models!$D$7:$D$9,Models!$J$32:$J$34), 0))))), 0)</f>
        <v>0</v>
      </c>
      <c r="AD495" s="14">
        <f>IF($T495=Models!$E$39,IF($U495&lt;1,LOOKUP($A$3,Models!$D$7:$D$9,Models!$F$40:$F$42),IF(AND($U495&gt;=1,$U495&lt;=4),LOOKUP($A$3,Models!$D$7:$D$9,Models!$G$40:$G$42),IF(AND($U495&gt;=5,$U495&lt;=7),LOOKUP($A$3,Models!$D$7:$D$9,Models!$H$40:$H$42), IF($U495 &gt; 7,LOOKUP($A$3,Models!$D$7:$D$9,Models!$I$40:$I$42), 0)))), 0)</f>
        <v>0</v>
      </c>
      <c r="AE495" s="14">
        <f>IF($T495=Models!$E$44,IF($U495&lt;1,LOOKUP($A$3,Models!$D$7:$D$9,Models!$F$45:$F$47),IF(AND($U495&gt;=1,$U495&lt;=4),LOOKUP($A$3,Models!$D$7:$D$9,Models!$G$45:$G$47),IF(AND($U495&gt;=5,$U495&lt;=7),LOOKUP($A$3,Models!$D$7:$D$9,Models!$H$45:$H$47), IF($U495 &gt; 7,LOOKUP($A$3,Models!$D$7:$D$9,Models!$I$45:$I$47), 0)))), 0)</f>
        <v>0</v>
      </c>
      <c r="AF495" s="14">
        <f>IF($T495=Models!$E$49,IF($U495&lt;1,LOOKUP($A$3,Models!$D$7:$D$9,Models!$F$50:$F$52),IF(AND($U495&gt;=1,$U495&lt;=4),LOOKUP($A$3,Models!$D$7:$D$9,Models!$G$50:$G$52),IF(AND($U495&gt;=5,$U495&lt;=7),LOOKUP($A$3,Models!$D$7:$D$9,Models!$H$50:$H$52), IF($U495 &gt; 7,LOOKUP($A$3,Models!$D$7:$D$9,Models!$I$50:$I$52), 0)))), 0)</f>
        <v>0</v>
      </c>
      <c r="AG495" s="14">
        <f>IF($T495=Models!$E$54,IF($U495&lt;1,LOOKUP($A$3,Models!$D$7:$D$9,Models!$F$55:$F$57),IF(AND($U495&gt;=1,$U495&lt;=4),LOOKUP($A$3,Models!$D$7:$D$9,Models!$G$55:$G$57),IF(AND($U495&gt;=5,$U495&lt;=7),LOOKUP($A$3,Models!$D$7:$D$9,Models!$H$55:$H$57), IF($U495 &gt; 7,LOOKUP($A$3,Models!$D$7:$D$9,Models!$I$55:$I$57), 0)))), 0)</f>
        <v>0</v>
      </c>
      <c r="AH495" s="14">
        <f>IF($T495=Models!$E$59,IF($U495&lt;1,LOOKUP($A$3,Models!$D$7:$D$9,Models!$F$60:$F$62),IF(AND($U495&gt;=1,$U495&lt;=4),LOOKUP($A$3,Models!$D$7:$D$9,Models!$G$60:$G$62),IF(AND($U495&gt;=5,$U495&lt;=7),LOOKUP($A$3,Models!$D$7:$D$9,Models!$H$60:$H$62), IF($U495 &gt; 7,LOOKUP($A$3,Models!$D$7:$D$9,Models!$I$60:$I$62), 0)))), 0)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58"/>
  <sheetViews>
    <sheetView workbookViewId="0">
      <selection activeCell="L20" sqref="L20"/>
    </sheetView>
  </sheetViews>
  <sheetFormatPr defaultRowHeight="15"/>
  <cols>
    <col min="1" max="1" width="17.140625" style="50" customWidth="1"/>
    <col min="2" max="2" width="17.140625" style="51" customWidth="1"/>
    <col min="3" max="3" width="11.140625" style="55" customWidth="1"/>
    <col min="4" max="4" width="12.85546875" style="53" customWidth="1"/>
    <col min="5" max="5" width="12.5703125" style="53" customWidth="1"/>
    <col min="6" max="6" width="9.140625" style="57"/>
    <col min="7" max="8" width="9.140625" style="58"/>
    <col min="9" max="9" width="18.85546875" style="58" bestFit="1" customWidth="1"/>
    <col min="10" max="10" width="15.5703125" style="58" bestFit="1" customWidth="1"/>
    <col min="11" max="11" width="14" style="63" customWidth="1"/>
    <col min="12" max="12" width="26.42578125" style="58" customWidth="1"/>
  </cols>
  <sheetData>
    <row r="1" spans="1:12">
      <c r="A1" s="50" t="s">
        <v>172</v>
      </c>
      <c r="B1" s="51" t="s">
        <v>173</v>
      </c>
      <c r="C1" s="52" t="s">
        <v>174</v>
      </c>
      <c r="D1" s="53" t="s">
        <v>175</v>
      </c>
      <c r="E1" s="53" t="s">
        <v>176</v>
      </c>
      <c r="F1" s="50" t="s">
        <v>177</v>
      </c>
      <c r="G1" s="54" t="s">
        <v>178</v>
      </c>
      <c r="H1" s="54" t="s">
        <v>179</v>
      </c>
      <c r="I1" s="54" t="s">
        <v>180</v>
      </c>
      <c r="J1" s="54" t="s">
        <v>181</v>
      </c>
      <c r="K1" s="62" t="s">
        <v>182</v>
      </c>
      <c r="L1" s="54" t="s">
        <v>183</v>
      </c>
    </row>
    <row r="2" spans="1:12">
      <c r="A2" s="27"/>
      <c r="D2" s="56"/>
      <c r="E2" s="56"/>
    </row>
    <row r="3" spans="1:12">
      <c r="A3" s="27">
        <f>Beds!B36</f>
        <v>0</v>
      </c>
      <c r="B3" s="51" t="s">
        <v>189</v>
      </c>
      <c r="C3" s="59">
        <v>1</v>
      </c>
      <c r="D3" s="56">
        <v>40211</v>
      </c>
      <c r="E3" s="56">
        <v>40575</v>
      </c>
      <c r="F3" s="57" t="s">
        <v>184</v>
      </c>
      <c r="G3" s="58" t="s">
        <v>185</v>
      </c>
      <c r="H3" s="58" t="s">
        <v>186</v>
      </c>
      <c r="I3" s="58" t="s">
        <v>187</v>
      </c>
      <c r="J3" s="58">
        <v>2</v>
      </c>
      <c r="K3" s="63">
        <v>1169470</v>
      </c>
    </row>
    <row r="4" spans="1:12">
      <c r="A4" s="27">
        <f>Beds!B37</f>
        <v>0</v>
      </c>
      <c r="B4" s="51" t="s">
        <v>189</v>
      </c>
      <c r="C4" s="59">
        <v>1</v>
      </c>
      <c r="D4" s="56">
        <v>40211</v>
      </c>
      <c r="E4" s="56">
        <v>40575</v>
      </c>
      <c r="F4" s="57" t="s">
        <v>184</v>
      </c>
      <c r="G4" s="58" t="s">
        <v>185</v>
      </c>
      <c r="H4" s="58" t="s">
        <v>186</v>
      </c>
      <c r="I4" s="58" t="s">
        <v>187</v>
      </c>
      <c r="J4" s="58">
        <v>2</v>
      </c>
      <c r="K4" s="63">
        <v>1169470</v>
      </c>
    </row>
    <row r="5" spans="1:12">
      <c r="A5" s="27">
        <f>Beds!B38</f>
        <v>0</v>
      </c>
      <c r="B5" s="51" t="s">
        <v>189</v>
      </c>
      <c r="C5" s="59">
        <v>1</v>
      </c>
      <c r="D5" s="56">
        <v>40211</v>
      </c>
      <c r="E5" s="56">
        <v>40575</v>
      </c>
      <c r="F5" s="57" t="s">
        <v>184</v>
      </c>
      <c r="G5" s="58" t="s">
        <v>185</v>
      </c>
      <c r="H5" s="58" t="s">
        <v>186</v>
      </c>
      <c r="I5" s="58" t="s">
        <v>187</v>
      </c>
      <c r="J5" s="58">
        <v>2</v>
      </c>
      <c r="K5" s="63">
        <v>1169470</v>
      </c>
    </row>
    <row r="6" spans="1:12">
      <c r="A6" s="27">
        <f>Beds!B39</f>
        <v>0</v>
      </c>
      <c r="B6" s="51" t="s">
        <v>189</v>
      </c>
      <c r="C6" s="59">
        <v>1</v>
      </c>
      <c r="D6" s="56">
        <v>40211</v>
      </c>
      <c r="E6" s="56">
        <v>40575</v>
      </c>
      <c r="F6" s="57" t="s">
        <v>184</v>
      </c>
      <c r="G6" s="58" t="s">
        <v>185</v>
      </c>
      <c r="H6" s="58" t="s">
        <v>186</v>
      </c>
      <c r="I6" s="58" t="s">
        <v>187</v>
      </c>
      <c r="J6" s="58">
        <v>2</v>
      </c>
      <c r="K6" s="63">
        <v>1169470</v>
      </c>
    </row>
    <row r="7" spans="1:12">
      <c r="A7" s="27">
        <f>Beds!B40</f>
        <v>0</v>
      </c>
      <c r="B7" s="51" t="s">
        <v>189</v>
      </c>
      <c r="C7" s="59">
        <v>1</v>
      </c>
      <c r="D7" s="56">
        <v>40211</v>
      </c>
      <c r="E7" s="56">
        <v>40575</v>
      </c>
      <c r="F7" s="57" t="s">
        <v>184</v>
      </c>
      <c r="G7" s="58" t="s">
        <v>185</v>
      </c>
      <c r="H7" s="58" t="s">
        <v>186</v>
      </c>
      <c r="I7" s="58" t="s">
        <v>187</v>
      </c>
      <c r="J7" s="58">
        <v>2</v>
      </c>
      <c r="K7" s="63">
        <v>1169470</v>
      </c>
    </row>
    <row r="8" spans="1:12">
      <c r="A8" s="27">
        <f>Beds!B41</f>
        <v>0</v>
      </c>
      <c r="B8" s="51" t="s">
        <v>189</v>
      </c>
      <c r="C8" s="59">
        <v>1</v>
      </c>
      <c r="D8" s="56">
        <v>40211</v>
      </c>
      <c r="E8" s="56">
        <v>40575</v>
      </c>
      <c r="F8" s="57" t="s">
        <v>184</v>
      </c>
      <c r="G8" s="58" t="s">
        <v>185</v>
      </c>
      <c r="H8" s="58" t="s">
        <v>186</v>
      </c>
      <c r="I8" s="58" t="s">
        <v>187</v>
      </c>
      <c r="J8" s="58">
        <v>2</v>
      </c>
      <c r="K8" s="63">
        <v>1169470</v>
      </c>
    </row>
    <row r="9" spans="1:12">
      <c r="A9" s="27">
        <f>Beds!B42</f>
        <v>0</v>
      </c>
      <c r="B9" s="51" t="s">
        <v>189</v>
      </c>
      <c r="C9" s="59">
        <v>1</v>
      </c>
      <c r="D9" s="56">
        <v>40211</v>
      </c>
      <c r="E9" s="56">
        <v>40575</v>
      </c>
      <c r="F9" s="57" t="s">
        <v>184</v>
      </c>
      <c r="G9" s="58" t="s">
        <v>185</v>
      </c>
      <c r="H9" s="58" t="s">
        <v>186</v>
      </c>
      <c r="I9" s="58" t="s">
        <v>187</v>
      </c>
      <c r="J9" s="58">
        <v>2</v>
      </c>
      <c r="K9" s="63">
        <v>1169470</v>
      </c>
    </row>
    <row r="10" spans="1:12">
      <c r="A10" s="27">
        <f>Beds!B43</f>
        <v>0</v>
      </c>
      <c r="B10" s="51" t="s">
        <v>189</v>
      </c>
      <c r="C10" s="59">
        <v>1</v>
      </c>
      <c r="D10" s="56">
        <v>40211</v>
      </c>
      <c r="E10" s="56">
        <v>40575</v>
      </c>
      <c r="F10" s="57" t="s">
        <v>184</v>
      </c>
      <c r="G10" s="58" t="s">
        <v>185</v>
      </c>
      <c r="H10" s="58" t="s">
        <v>186</v>
      </c>
      <c r="I10" s="58" t="s">
        <v>187</v>
      </c>
      <c r="J10" s="58">
        <v>2</v>
      </c>
      <c r="K10" s="63">
        <v>1169470</v>
      </c>
    </row>
    <row r="11" spans="1:12">
      <c r="A11" s="27">
        <f>Beds!B44</f>
        <v>0</v>
      </c>
      <c r="B11" s="51" t="s">
        <v>189</v>
      </c>
      <c r="C11" s="59">
        <v>1</v>
      </c>
      <c r="D11" s="56">
        <v>40211</v>
      </c>
      <c r="E11" s="56">
        <v>40575</v>
      </c>
      <c r="F11" s="57" t="s">
        <v>184</v>
      </c>
      <c r="G11" s="58" t="s">
        <v>185</v>
      </c>
      <c r="H11" s="58" t="s">
        <v>186</v>
      </c>
      <c r="I11" s="58" t="s">
        <v>187</v>
      </c>
      <c r="J11" s="58">
        <v>2</v>
      </c>
      <c r="K11" s="63" t="s">
        <v>192</v>
      </c>
    </row>
    <row r="12" spans="1:12">
      <c r="A12" s="27">
        <f>Beds!B45</f>
        <v>0</v>
      </c>
      <c r="C12" s="59">
        <v>1</v>
      </c>
      <c r="D12" s="56"/>
      <c r="E12" s="56"/>
      <c r="G12" s="58" t="s">
        <v>185</v>
      </c>
      <c r="H12" s="58" t="s">
        <v>186</v>
      </c>
      <c r="I12" s="58" t="s">
        <v>187</v>
      </c>
      <c r="J12" s="58" t="str">
        <f>Beds!C45</f>
        <v/>
      </c>
    </row>
    <row r="13" spans="1:12">
      <c r="A13" s="27">
        <f>Beds!B46</f>
        <v>0</v>
      </c>
      <c r="C13" s="59">
        <v>1</v>
      </c>
      <c r="D13" s="56"/>
      <c r="E13" s="56"/>
      <c r="G13" s="58" t="s">
        <v>185</v>
      </c>
      <c r="H13" s="58" t="s">
        <v>186</v>
      </c>
      <c r="I13" s="58" t="s">
        <v>187</v>
      </c>
      <c r="J13" s="58" t="str">
        <f>Beds!C46</f>
        <v/>
      </c>
    </row>
    <row r="14" spans="1:12">
      <c r="A14" s="27">
        <f>Beds!B47</f>
        <v>0</v>
      </c>
      <c r="C14" s="59">
        <v>1</v>
      </c>
      <c r="D14" s="56"/>
      <c r="E14" s="56"/>
      <c r="G14" s="58" t="s">
        <v>185</v>
      </c>
      <c r="H14" s="58" t="s">
        <v>186</v>
      </c>
      <c r="I14" s="58" t="s">
        <v>187</v>
      </c>
      <c r="J14" s="58" t="str">
        <f>Beds!C47</f>
        <v/>
      </c>
    </row>
    <row r="15" spans="1:12">
      <c r="A15" s="27">
        <f>Beds!B48</f>
        <v>0</v>
      </c>
      <c r="C15" s="59">
        <v>1</v>
      </c>
      <c r="D15" s="56"/>
      <c r="E15" s="56"/>
      <c r="G15" s="58" t="s">
        <v>185</v>
      </c>
      <c r="H15" s="58" t="s">
        <v>186</v>
      </c>
      <c r="I15" s="58" t="s">
        <v>187</v>
      </c>
      <c r="J15" s="58" t="str">
        <f>Beds!C48</f>
        <v/>
      </c>
    </row>
    <row r="16" spans="1:12">
      <c r="A16" s="27">
        <f>Beds!B49</f>
        <v>0</v>
      </c>
      <c r="C16" s="59">
        <v>1</v>
      </c>
      <c r="D16" s="56"/>
      <c r="E16" s="56"/>
      <c r="G16" s="58" t="s">
        <v>185</v>
      </c>
      <c r="H16" s="58" t="s">
        <v>186</v>
      </c>
      <c r="I16" s="58" t="s">
        <v>187</v>
      </c>
      <c r="J16" s="58" t="str">
        <f>Beds!C49</f>
        <v/>
      </c>
    </row>
    <row r="17" spans="1:10">
      <c r="A17" s="27">
        <f>Beds!B50</f>
        <v>0</v>
      </c>
      <c r="C17" s="59">
        <v>1</v>
      </c>
      <c r="D17" s="56"/>
      <c r="E17" s="56"/>
      <c r="G17" s="58" t="s">
        <v>185</v>
      </c>
      <c r="H17" s="58" t="s">
        <v>186</v>
      </c>
      <c r="I17" s="58" t="s">
        <v>187</v>
      </c>
      <c r="J17" s="58" t="str">
        <f>Beds!C50</f>
        <v/>
      </c>
    </row>
    <row r="18" spans="1:10">
      <c r="A18" s="27">
        <f>Beds!B51</f>
        <v>0</v>
      </c>
      <c r="C18" s="59">
        <v>1</v>
      </c>
      <c r="D18" s="56"/>
      <c r="E18" s="56"/>
      <c r="G18" s="58" t="s">
        <v>185</v>
      </c>
      <c r="H18" s="58" t="s">
        <v>186</v>
      </c>
      <c r="I18" s="58" t="s">
        <v>187</v>
      </c>
      <c r="J18" s="58" t="str">
        <f>Beds!C51</f>
        <v/>
      </c>
    </row>
    <row r="19" spans="1:10">
      <c r="A19" s="27">
        <f>Beds!B52</f>
        <v>0</v>
      </c>
      <c r="C19" s="59">
        <v>1</v>
      </c>
      <c r="D19" s="56"/>
      <c r="E19" s="56"/>
      <c r="G19" s="58" t="s">
        <v>185</v>
      </c>
      <c r="H19" s="58" t="s">
        <v>186</v>
      </c>
      <c r="I19" s="58" t="s">
        <v>187</v>
      </c>
      <c r="J19" s="58" t="str">
        <f>Beds!C52</f>
        <v/>
      </c>
    </row>
    <row r="20" spans="1:10">
      <c r="A20" s="27">
        <f>Beds!B53</f>
        <v>0</v>
      </c>
      <c r="C20" s="59">
        <v>1</v>
      </c>
      <c r="D20" s="56"/>
      <c r="E20" s="56"/>
      <c r="G20" s="58" t="s">
        <v>185</v>
      </c>
      <c r="H20" s="58" t="s">
        <v>186</v>
      </c>
      <c r="I20" s="58" t="s">
        <v>187</v>
      </c>
      <c r="J20" s="58" t="str">
        <f>Beds!C53</f>
        <v/>
      </c>
    </row>
    <row r="21" spans="1:10">
      <c r="A21" s="27" t="s">
        <v>190</v>
      </c>
      <c r="C21" s="59">
        <v>1</v>
      </c>
      <c r="D21" s="56"/>
      <c r="E21" s="56"/>
      <c r="G21" s="58" t="s">
        <v>185</v>
      </c>
      <c r="H21" s="58" t="s">
        <v>186</v>
      </c>
      <c r="I21" s="58" t="s">
        <v>187</v>
      </c>
      <c r="J21" s="58" t="str">
        <f>Beds!C54</f>
        <v/>
      </c>
    </row>
    <row r="22" spans="1:10">
      <c r="A22" s="27">
        <f>Beds!B55</f>
        <v>0</v>
      </c>
      <c r="C22" s="59">
        <v>1</v>
      </c>
      <c r="D22" s="56"/>
      <c r="E22" s="56"/>
      <c r="G22" s="58" t="s">
        <v>185</v>
      </c>
      <c r="H22" s="58" t="s">
        <v>186</v>
      </c>
      <c r="I22" s="58" t="s">
        <v>187</v>
      </c>
      <c r="J22" s="58" t="str">
        <f>Beds!C55</f>
        <v/>
      </c>
    </row>
    <row r="23" spans="1:10">
      <c r="A23" s="27">
        <f>Beds!B56</f>
        <v>0</v>
      </c>
      <c r="C23" s="59">
        <v>1</v>
      </c>
      <c r="D23" s="56"/>
      <c r="E23" s="56"/>
      <c r="G23" s="58" t="s">
        <v>185</v>
      </c>
      <c r="H23" s="58" t="s">
        <v>186</v>
      </c>
      <c r="I23" s="58" t="s">
        <v>187</v>
      </c>
      <c r="J23" s="58" t="str">
        <f>Beds!C56</f>
        <v/>
      </c>
    </row>
    <row r="24" spans="1:10">
      <c r="A24" s="27">
        <f>Beds!B57</f>
        <v>0</v>
      </c>
      <c r="C24" s="59">
        <v>1</v>
      </c>
      <c r="D24" s="56"/>
      <c r="E24" s="56"/>
      <c r="G24" s="58" t="s">
        <v>185</v>
      </c>
      <c r="H24" s="58" t="s">
        <v>186</v>
      </c>
      <c r="I24" s="58" t="s">
        <v>187</v>
      </c>
      <c r="J24" s="58" t="str">
        <f>Beds!C57</f>
        <v/>
      </c>
    </row>
    <row r="25" spans="1:10">
      <c r="A25" s="27">
        <f>Beds!B58</f>
        <v>0</v>
      </c>
      <c r="C25" s="59">
        <v>1</v>
      </c>
      <c r="D25" s="56"/>
      <c r="E25" s="56"/>
      <c r="G25" s="58" t="s">
        <v>185</v>
      </c>
      <c r="H25" s="58" t="s">
        <v>186</v>
      </c>
      <c r="I25" s="58" t="s">
        <v>187</v>
      </c>
      <c r="J25" s="58" t="str">
        <f>Beds!C58</f>
        <v/>
      </c>
    </row>
    <row r="26" spans="1:10">
      <c r="A26" s="27">
        <f>Beds!B59</f>
        <v>0</v>
      </c>
      <c r="C26" s="59">
        <v>1</v>
      </c>
      <c r="D26" s="56"/>
      <c r="E26" s="56"/>
      <c r="G26" s="58" t="s">
        <v>185</v>
      </c>
      <c r="H26" s="58" t="s">
        <v>186</v>
      </c>
      <c r="I26" s="58" t="s">
        <v>187</v>
      </c>
      <c r="J26" s="58" t="str">
        <f>Beds!C59</f>
        <v/>
      </c>
    </row>
    <row r="27" spans="1:10">
      <c r="A27" s="27">
        <f>Beds!B60</f>
        <v>0</v>
      </c>
      <c r="C27" s="59">
        <v>1</v>
      </c>
      <c r="D27" s="56"/>
      <c r="E27" s="56"/>
      <c r="G27" s="58" t="s">
        <v>185</v>
      </c>
      <c r="H27" s="58" t="s">
        <v>186</v>
      </c>
      <c r="I27" s="58" t="s">
        <v>187</v>
      </c>
      <c r="J27" s="58" t="str">
        <f>Beds!C60</f>
        <v/>
      </c>
    </row>
    <row r="28" spans="1:10">
      <c r="A28" s="27">
        <f>Beds!B61</f>
        <v>0</v>
      </c>
      <c r="C28" s="59">
        <v>1</v>
      </c>
      <c r="D28" s="56"/>
      <c r="E28" s="56"/>
      <c r="G28" s="58" t="s">
        <v>185</v>
      </c>
      <c r="H28" s="58" t="s">
        <v>186</v>
      </c>
      <c r="I28" s="58" t="s">
        <v>187</v>
      </c>
      <c r="J28" s="58" t="str">
        <f>Beds!C61</f>
        <v/>
      </c>
    </row>
    <row r="29" spans="1:10">
      <c r="A29" s="27">
        <f>Beds!B62</f>
        <v>0</v>
      </c>
      <c r="C29" s="59">
        <v>1</v>
      </c>
      <c r="D29" s="56"/>
      <c r="E29" s="56"/>
      <c r="G29" s="58" t="s">
        <v>185</v>
      </c>
      <c r="H29" s="58" t="s">
        <v>186</v>
      </c>
      <c r="I29" s="58" t="s">
        <v>187</v>
      </c>
      <c r="J29" s="58" t="str">
        <f>Beds!C62</f>
        <v/>
      </c>
    </row>
    <row r="30" spans="1:10">
      <c r="A30" s="27">
        <f>Beds!B63</f>
        <v>0</v>
      </c>
      <c r="C30" s="59">
        <v>1</v>
      </c>
      <c r="D30" s="56"/>
      <c r="E30" s="56"/>
      <c r="G30" s="58" t="s">
        <v>185</v>
      </c>
      <c r="H30" s="58" t="s">
        <v>186</v>
      </c>
      <c r="I30" s="58" t="s">
        <v>187</v>
      </c>
      <c r="J30" s="58" t="str">
        <f>Beds!C63</f>
        <v/>
      </c>
    </row>
    <row r="31" spans="1:10">
      <c r="A31" s="27">
        <f>Beds!B64</f>
        <v>0</v>
      </c>
      <c r="C31" s="59">
        <v>1</v>
      </c>
      <c r="D31" s="56"/>
      <c r="E31" s="56"/>
      <c r="G31" s="58" t="s">
        <v>185</v>
      </c>
      <c r="H31" s="58" t="s">
        <v>186</v>
      </c>
      <c r="I31" s="58" t="s">
        <v>187</v>
      </c>
      <c r="J31" s="58" t="str">
        <f>Beds!C64</f>
        <v/>
      </c>
    </row>
    <row r="32" spans="1:10">
      <c r="A32" s="27">
        <f>Beds!B65</f>
        <v>0</v>
      </c>
      <c r="C32" s="59">
        <v>1</v>
      </c>
      <c r="D32" s="56"/>
      <c r="E32" s="56"/>
      <c r="G32" s="58" t="s">
        <v>185</v>
      </c>
      <c r="H32" s="58" t="s">
        <v>186</v>
      </c>
      <c r="I32" s="58" t="s">
        <v>187</v>
      </c>
      <c r="J32" s="58" t="str">
        <f>Beds!C65</f>
        <v/>
      </c>
    </row>
    <row r="33" spans="1:10">
      <c r="A33" s="27">
        <f>Beds!B66</f>
        <v>0</v>
      </c>
      <c r="C33" s="59">
        <v>1</v>
      </c>
      <c r="D33" s="56"/>
      <c r="E33" s="56"/>
      <c r="G33" s="58" t="s">
        <v>185</v>
      </c>
      <c r="H33" s="58" t="s">
        <v>186</v>
      </c>
      <c r="I33" s="58" t="s">
        <v>187</v>
      </c>
      <c r="J33" s="58" t="str">
        <f>Beds!C66</f>
        <v/>
      </c>
    </row>
    <row r="34" spans="1:10">
      <c r="A34" s="27">
        <f>Beds!B67</f>
        <v>0</v>
      </c>
      <c r="C34" s="59">
        <v>1</v>
      </c>
      <c r="D34" s="56"/>
      <c r="E34" s="56"/>
      <c r="G34" s="58" t="s">
        <v>185</v>
      </c>
      <c r="H34" s="58" t="s">
        <v>186</v>
      </c>
      <c r="I34" s="58" t="s">
        <v>187</v>
      </c>
      <c r="J34" s="58" t="str">
        <f>Beds!C67</f>
        <v/>
      </c>
    </row>
    <row r="35" spans="1:10">
      <c r="A35" s="27">
        <f>Beds!B68</f>
        <v>0</v>
      </c>
      <c r="C35" s="59">
        <v>1</v>
      </c>
      <c r="D35" s="56"/>
      <c r="E35" s="56"/>
      <c r="G35" s="58" t="s">
        <v>185</v>
      </c>
      <c r="H35" s="58" t="s">
        <v>186</v>
      </c>
      <c r="I35" s="58" t="s">
        <v>187</v>
      </c>
      <c r="J35" s="58" t="str">
        <f>Beds!C68</f>
        <v/>
      </c>
    </row>
    <row r="36" spans="1:10">
      <c r="A36" s="27">
        <f>Beds!B69</f>
        <v>0</v>
      </c>
      <c r="C36" s="59">
        <v>1</v>
      </c>
      <c r="D36" s="56"/>
      <c r="E36" s="56"/>
      <c r="G36" s="58" t="s">
        <v>185</v>
      </c>
      <c r="H36" s="58" t="s">
        <v>186</v>
      </c>
      <c r="I36" s="58" t="s">
        <v>187</v>
      </c>
      <c r="J36" s="58" t="str">
        <f>Beds!C69</f>
        <v/>
      </c>
    </row>
    <row r="37" spans="1:10">
      <c r="A37" s="27">
        <f>Beds!B70</f>
        <v>0</v>
      </c>
      <c r="C37" s="59">
        <v>1</v>
      </c>
      <c r="D37" s="56"/>
      <c r="E37" s="56"/>
      <c r="G37" s="58" t="s">
        <v>185</v>
      </c>
      <c r="H37" s="58" t="s">
        <v>186</v>
      </c>
      <c r="I37" s="58" t="s">
        <v>187</v>
      </c>
      <c r="J37" s="58" t="str">
        <f>Beds!C70</f>
        <v/>
      </c>
    </row>
    <row r="38" spans="1:10">
      <c r="A38" s="27">
        <f>Beds!B71</f>
        <v>0</v>
      </c>
      <c r="C38" s="59">
        <v>1</v>
      </c>
      <c r="D38" s="56"/>
      <c r="E38" s="56"/>
      <c r="G38" s="58" t="s">
        <v>185</v>
      </c>
      <c r="H38" s="58" t="s">
        <v>186</v>
      </c>
      <c r="I38" s="58" t="s">
        <v>187</v>
      </c>
      <c r="J38" s="58" t="str">
        <f>Beds!C71</f>
        <v/>
      </c>
    </row>
    <row r="39" spans="1:10">
      <c r="A39" s="27">
        <f>Beds!B72</f>
        <v>0</v>
      </c>
      <c r="C39" s="59">
        <v>1</v>
      </c>
      <c r="D39" s="56"/>
      <c r="E39" s="56"/>
      <c r="G39" s="58" t="s">
        <v>185</v>
      </c>
      <c r="H39" s="58" t="s">
        <v>186</v>
      </c>
      <c r="I39" s="58" t="s">
        <v>187</v>
      </c>
      <c r="J39" s="58" t="str">
        <f>Beds!C72</f>
        <v/>
      </c>
    </row>
    <row r="40" spans="1:10">
      <c r="A40" s="27">
        <f>Beds!B73</f>
        <v>0</v>
      </c>
      <c r="C40" s="59">
        <v>1</v>
      </c>
      <c r="D40" s="56"/>
      <c r="E40" s="56"/>
      <c r="G40" s="58" t="s">
        <v>185</v>
      </c>
      <c r="H40" s="58" t="s">
        <v>186</v>
      </c>
      <c r="I40" s="58" t="s">
        <v>187</v>
      </c>
      <c r="J40" s="58" t="str">
        <f>Beds!C73</f>
        <v/>
      </c>
    </row>
    <row r="41" spans="1:10">
      <c r="A41" s="27">
        <f>Beds!B74</f>
        <v>0</v>
      </c>
      <c r="C41" s="59">
        <v>1</v>
      </c>
      <c r="D41" s="56"/>
      <c r="E41" s="56"/>
      <c r="G41" s="58" t="s">
        <v>185</v>
      </c>
      <c r="H41" s="58" t="s">
        <v>186</v>
      </c>
      <c r="I41" s="58" t="s">
        <v>187</v>
      </c>
      <c r="J41" s="58" t="str">
        <f>Beds!C74</f>
        <v/>
      </c>
    </row>
    <row r="42" spans="1:10">
      <c r="A42" s="27">
        <f>Beds!B75</f>
        <v>0</v>
      </c>
      <c r="C42" s="59">
        <v>1</v>
      </c>
      <c r="D42" s="56"/>
      <c r="E42" s="56"/>
      <c r="G42" s="58" t="s">
        <v>185</v>
      </c>
      <c r="H42" s="58" t="s">
        <v>186</v>
      </c>
      <c r="I42" s="58" t="s">
        <v>187</v>
      </c>
      <c r="J42" s="58" t="str">
        <f>Beds!C75</f>
        <v/>
      </c>
    </row>
    <row r="43" spans="1:10">
      <c r="A43" s="27">
        <f>Beds!B76</f>
        <v>0</v>
      </c>
      <c r="C43" s="59">
        <v>1</v>
      </c>
      <c r="D43" s="56"/>
      <c r="E43" s="56"/>
      <c r="G43" s="58" t="s">
        <v>185</v>
      </c>
      <c r="H43" s="58" t="s">
        <v>186</v>
      </c>
      <c r="I43" s="58" t="s">
        <v>187</v>
      </c>
      <c r="J43" s="58" t="str">
        <f>Beds!C76</f>
        <v/>
      </c>
    </row>
    <row r="44" spans="1:10">
      <c r="A44" s="27">
        <f>Beds!B77</f>
        <v>0</v>
      </c>
      <c r="C44" s="59">
        <v>1</v>
      </c>
      <c r="D44" s="56"/>
      <c r="E44" s="56"/>
      <c r="G44" s="58" t="s">
        <v>185</v>
      </c>
      <c r="H44" s="58" t="s">
        <v>186</v>
      </c>
      <c r="I44" s="58" t="s">
        <v>187</v>
      </c>
      <c r="J44" s="58" t="str">
        <f>Beds!C77</f>
        <v/>
      </c>
    </row>
    <row r="45" spans="1:10">
      <c r="A45" s="27">
        <f>Beds!B78</f>
        <v>0</v>
      </c>
      <c r="C45" s="59">
        <v>1</v>
      </c>
      <c r="D45" s="56"/>
      <c r="E45" s="56"/>
      <c r="G45" s="58" t="s">
        <v>185</v>
      </c>
      <c r="H45" s="58" t="s">
        <v>186</v>
      </c>
      <c r="I45" s="58" t="s">
        <v>187</v>
      </c>
      <c r="J45" s="58" t="str">
        <f>Beds!C78</f>
        <v/>
      </c>
    </row>
    <row r="46" spans="1:10">
      <c r="A46" s="27">
        <f>Beds!B79</f>
        <v>0</v>
      </c>
      <c r="C46" s="59">
        <v>1</v>
      </c>
      <c r="D46" s="56"/>
      <c r="E46" s="56"/>
      <c r="G46" s="58" t="s">
        <v>185</v>
      </c>
      <c r="H46" s="58" t="s">
        <v>186</v>
      </c>
      <c r="I46" s="58" t="s">
        <v>187</v>
      </c>
      <c r="J46" s="58" t="str">
        <f>Beds!C79</f>
        <v/>
      </c>
    </row>
    <row r="47" spans="1:10">
      <c r="A47" s="27">
        <f>Beds!B80</f>
        <v>0</v>
      </c>
      <c r="C47" s="59">
        <v>1</v>
      </c>
      <c r="D47" s="56"/>
      <c r="E47" s="56"/>
      <c r="G47" s="58" t="s">
        <v>185</v>
      </c>
      <c r="H47" s="58" t="s">
        <v>186</v>
      </c>
      <c r="I47" s="58" t="s">
        <v>187</v>
      </c>
      <c r="J47" s="58" t="str">
        <f>Beds!C80</f>
        <v/>
      </c>
    </row>
    <row r="48" spans="1:10">
      <c r="A48" s="27">
        <f>Beds!B81</f>
        <v>0</v>
      </c>
      <c r="C48" s="59">
        <v>1</v>
      </c>
      <c r="D48" s="56"/>
      <c r="E48" s="56"/>
      <c r="G48" s="58" t="s">
        <v>185</v>
      </c>
      <c r="H48" s="58" t="s">
        <v>186</v>
      </c>
      <c r="I48" s="58" t="s">
        <v>187</v>
      </c>
      <c r="J48" s="58" t="str">
        <f>Beds!C81</f>
        <v/>
      </c>
    </row>
    <row r="49" spans="1:10">
      <c r="A49" s="27">
        <f>Beds!B82</f>
        <v>0</v>
      </c>
      <c r="C49" s="59">
        <v>1</v>
      </c>
      <c r="D49" s="56"/>
      <c r="E49" s="56"/>
      <c r="G49" s="58" t="s">
        <v>185</v>
      </c>
      <c r="H49" s="58" t="s">
        <v>186</v>
      </c>
      <c r="I49" s="58" t="s">
        <v>187</v>
      </c>
      <c r="J49" s="58" t="str">
        <f>Beds!C82</f>
        <v/>
      </c>
    </row>
    <row r="50" spans="1:10">
      <c r="A50" s="27">
        <f>Beds!B83</f>
        <v>0</v>
      </c>
      <c r="C50" s="59">
        <v>1</v>
      </c>
      <c r="D50" s="56"/>
      <c r="E50" s="56"/>
      <c r="G50" s="58" t="s">
        <v>185</v>
      </c>
      <c r="H50" s="58" t="s">
        <v>186</v>
      </c>
      <c r="I50" s="58" t="s">
        <v>187</v>
      </c>
      <c r="J50" s="58" t="str">
        <f>Beds!C83</f>
        <v/>
      </c>
    </row>
    <row r="51" spans="1:10">
      <c r="A51" s="27">
        <f>Beds!B84</f>
        <v>0</v>
      </c>
      <c r="C51" s="59">
        <v>1</v>
      </c>
      <c r="D51" s="56"/>
      <c r="E51" s="56"/>
      <c r="G51" s="58" t="s">
        <v>185</v>
      </c>
      <c r="H51" s="58" t="s">
        <v>186</v>
      </c>
      <c r="I51" s="58" t="s">
        <v>187</v>
      </c>
      <c r="J51" s="58" t="str">
        <f>Beds!C84</f>
        <v/>
      </c>
    </row>
    <row r="52" spans="1:10">
      <c r="A52" s="27">
        <f>Beds!B85</f>
        <v>0</v>
      </c>
      <c r="C52" s="59">
        <v>1</v>
      </c>
      <c r="D52" s="56"/>
      <c r="E52" s="56"/>
      <c r="G52" s="58" t="s">
        <v>185</v>
      </c>
      <c r="H52" s="58" t="s">
        <v>186</v>
      </c>
      <c r="I52" s="58" t="s">
        <v>187</v>
      </c>
      <c r="J52" s="58" t="str">
        <f>Beds!C85</f>
        <v/>
      </c>
    </row>
    <row r="53" spans="1:10">
      <c r="A53" s="27">
        <f>Beds!B86</f>
        <v>0</v>
      </c>
      <c r="C53" s="59">
        <v>1</v>
      </c>
      <c r="D53" s="56"/>
      <c r="E53" s="56"/>
      <c r="G53" s="58" t="s">
        <v>185</v>
      </c>
      <c r="H53" s="58" t="s">
        <v>186</v>
      </c>
      <c r="I53" s="58" t="s">
        <v>187</v>
      </c>
      <c r="J53" s="58" t="str">
        <f>Beds!C86</f>
        <v/>
      </c>
    </row>
    <row r="54" spans="1:10">
      <c r="A54" s="27">
        <f>Beds!B87</f>
        <v>0</v>
      </c>
      <c r="C54" s="59">
        <v>1</v>
      </c>
      <c r="D54" s="56"/>
      <c r="E54" s="56"/>
      <c r="G54" s="58" t="s">
        <v>185</v>
      </c>
      <c r="H54" s="58" t="s">
        <v>186</v>
      </c>
      <c r="I54" s="58" t="s">
        <v>187</v>
      </c>
      <c r="J54" s="58" t="str">
        <f>Beds!C87</f>
        <v/>
      </c>
    </row>
    <row r="55" spans="1:10">
      <c r="A55" s="27">
        <f>Beds!B88</f>
        <v>0</v>
      </c>
      <c r="C55" s="59">
        <v>1</v>
      </c>
      <c r="D55" s="56"/>
      <c r="E55" s="56"/>
      <c r="G55" s="58" t="s">
        <v>185</v>
      </c>
      <c r="H55" s="58" t="s">
        <v>186</v>
      </c>
      <c r="I55" s="58" t="s">
        <v>187</v>
      </c>
      <c r="J55" s="58" t="str">
        <f>Beds!C88</f>
        <v/>
      </c>
    </row>
    <row r="56" spans="1:10">
      <c r="A56" s="27">
        <f>Beds!B89</f>
        <v>0</v>
      </c>
      <c r="C56" s="59">
        <v>1</v>
      </c>
      <c r="D56" s="56"/>
      <c r="E56" s="56"/>
      <c r="G56" s="58" t="s">
        <v>185</v>
      </c>
      <c r="H56" s="58" t="s">
        <v>186</v>
      </c>
      <c r="I56" s="58" t="s">
        <v>187</v>
      </c>
      <c r="J56" s="58" t="str">
        <f>Beds!C89</f>
        <v/>
      </c>
    </row>
    <row r="57" spans="1:10">
      <c r="A57" s="27">
        <f>Beds!B90</f>
        <v>0</v>
      </c>
      <c r="C57" s="59">
        <v>1</v>
      </c>
      <c r="D57" s="56"/>
      <c r="E57" s="56"/>
      <c r="G57" s="58" t="s">
        <v>185</v>
      </c>
      <c r="H57" s="58" t="s">
        <v>186</v>
      </c>
      <c r="I57" s="58" t="s">
        <v>187</v>
      </c>
      <c r="J57" s="58" t="str">
        <f>Beds!C90</f>
        <v/>
      </c>
    </row>
    <row r="58" spans="1:10">
      <c r="A58" s="27">
        <f>Beds!B91</f>
        <v>0</v>
      </c>
      <c r="C58" s="59">
        <v>1</v>
      </c>
      <c r="D58" s="56"/>
      <c r="E58" s="56"/>
      <c r="G58" s="58" t="s">
        <v>185</v>
      </c>
      <c r="H58" s="58" t="s">
        <v>186</v>
      </c>
      <c r="I58" s="58" t="s">
        <v>187</v>
      </c>
      <c r="J58" s="58" t="str">
        <f>Beds!C91</f>
        <v/>
      </c>
    </row>
    <row r="59" spans="1:10">
      <c r="A59" s="27">
        <f>Beds!B92</f>
        <v>0</v>
      </c>
      <c r="C59" s="59">
        <v>1</v>
      </c>
      <c r="D59" s="56"/>
      <c r="E59" s="56"/>
      <c r="G59" s="58" t="s">
        <v>185</v>
      </c>
      <c r="H59" s="58" t="s">
        <v>186</v>
      </c>
      <c r="I59" s="58" t="s">
        <v>187</v>
      </c>
      <c r="J59" s="58" t="str">
        <f>Beds!C92</f>
        <v/>
      </c>
    </row>
    <row r="60" spans="1:10">
      <c r="A60" s="27">
        <f>Beds!B93</f>
        <v>0</v>
      </c>
      <c r="C60" s="59">
        <v>1</v>
      </c>
      <c r="D60" s="56"/>
      <c r="E60" s="56"/>
      <c r="G60" s="58" t="s">
        <v>185</v>
      </c>
      <c r="H60" s="58" t="s">
        <v>186</v>
      </c>
      <c r="I60" s="58" t="s">
        <v>187</v>
      </c>
      <c r="J60" s="58" t="str">
        <f>Beds!C93</f>
        <v/>
      </c>
    </row>
    <row r="61" spans="1:10">
      <c r="A61" s="27">
        <f>Beds!B94</f>
        <v>0</v>
      </c>
      <c r="C61" s="59">
        <v>1</v>
      </c>
      <c r="D61" s="56"/>
      <c r="E61" s="56"/>
      <c r="G61" s="58" t="s">
        <v>185</v>
      </c>
      <c r="H61" s="58" t="s">
        <v>186</v>
      </c>
      <c r="I61" s="58" t="s">
        <v>187</v>
      </c>
      <c r="J61" s="58" t="str">
        <f>Beds!C94</f>
        <v/>
      </c>
    </row>
    <row r="62" spans="1:10">
      <c r="A62" s="27">
        <f>Beds!B95</f>
        <v>0</v>
      </c>
      <c r="C62" s="59">
        <v>1</v>
      </c>
      <c r="D62" s="56"/>
      <c r="E62" s="56"/>
      <c r="G62" s="58" t="s">
        <v>185</v>
      </c>
      <c r="H62" s="58" t="s">
        <v>186</v>
      </c>
      <c r="I62" s="58" t="s">
        <v>187</v>
      </c>
      <c r="J62" s="58" t="str">
        <f>Beds!C95</f>
        <v/>
      </c>
    </row>
    <row r="63" spans="1:10">
      <c r="A63" s="27">
        <f>Beds!B96</f>
        <v>0</v>
      </c>
      <c r="C63" s="59">
        <v>1</v>
      </c>
      <c r="D63" s="56"/>
      <c r="E63" s="56"/>
      <c r="G63" s="58" t="s">
        <v>185</v>
      </c>
      <c r="H63" s="58" t="s">
        <v>186</v>
      </c>
      <c r="I63" s="58" t="s">
        <v>187</v>
      </c>
      <c r="J63" s="58" t="str">
        <f>Beds!C96</f>
        <v/>
      </c>
    </row>
    <row r="64" spans="1:10">
      <c r="A64" s="27">
        <f>Beds!B97</f>
        <v>0</v>
      </c>
      <c r="C64" s="59">
        <v>1</v>
      </c>
      <c r="D64" s="56"/>
      <c r="E64" s="56"/>
      <c r="G64" s="58" t="s">
        <v>185</v>
      </c>
      <c r="H64" s="58" t="s">
        <v>186</v>
      </c>
      <c r="I64" s="58" t="s">
        <v>187</v>
      </c>
      <c r="J64" s="58" t="str">
        <f>Beds!C97</f>
        <v/>
      </c>
    </row>
    <row r="65" spans="1:10">
      <c r="A65" s="27">
        <f>Beds!B98</f>
        <v>0</v>
      </c>
      <c r="C65" s="59">
        <v>1</v>
      </c>
      <c r="D65" s="56"/>
      <c r="E65" s="56"/>
      <c r="G65" s="58" t="s">
        <v>185</v>
      </c>
      <c r="H65" s="58" t="s">
        <v>186</v>
      </c>
      <c r="I65" s="58" t="s">
        <v>187</v>
      </c>
      <c r="J65" s="58" t="str">
        <f>Beds!C98</f>
        <v/>
      </c>
    </row>
    <row r="66" spans="1:10">
      <c r="A66" s="27">
        <f>Beds!B99</f>
        <v>0</v>
      </c>
      <c r="C66" s="59">
        <v>1</v>
      </c>
      <c r="D66" s="56"/>
      <c r="E66" s="56"/>
      <c r="G66" s="58" t="s">
        <v>185</v>
      </c>
      <c r="H66" s="58" t="s">
        <v>186</v>
      </c>
      <c r="I66" s="58" t="s">
        <v>187</v>
      </c>
      <c r="J66" s="58" t="str">
        <f>Beds!C99</f>
        <v/>
      </c>
    </row>
    <row r="67" spans="1:10">
      <c r="A67" s="27">
        <f>Beds!B100</f>
        <v>0</v>
      </c>
      <c r="C67" s="59">
        <v>1</v>
      </c>
      <c r="D67" s="56"/>
      <c r="E67" s="56"/>
      <c r="G67" s="58" t="s">
        <v>185</v>
      </c>
      <c r="H67" s="58" t="s">
        <v>186</v>
      </c>
      <c r="I67" s="58" t="s">
        <v>187</v>
      </c>
      <c r="J67" s="58" t="str">
        <f>Beds!C100</f>
        <v/>
      </c>
    </row>
    <row r="68" spans="1:10">
      <c r="A68" s="27">
        <f>Beds!B101</f>
        <v>0</v>
      </c>
      <c r="C68" s="59">
        <v>1</v>
      </c>
      <c r="D68" s="56"/>
      <c r="E68" s="56"/>
      <c r="G68" s="58" t="s">
        <v>185</v>
      </c>
      <c r="H68" s="58" t="s">
        <v>186</v>
      </c>
      <c r="I68" s="58" t="s">
        <v>187</v>
      </c>
      <c r="J68" s="58" t="str">
        <f>Beds!C101</f>
        <v/>
      </c>
    </row>
    <row r="69" spans="1:10">
      <c r="A69" s="27">
        <f>Beds!B102</f>
        <v>0</v>
      </c>
      <c r="C69" s="59">
        <v>1</v>
      </c>
      <c r="D69" s="56"/>
      <c r="E69" s="56"/>
      <c r="G69" s="58" t="s">
        <v>185</v>
      </c>
      <c r="H69" s="58" t="s">
        <v>186</v>
      </c>
      <c r="I69" s="58" t="s">
        <v>187</v>
      </c>
      <c r="J69" s="58" t="str">
        <f>Beds!C102</f>
        <v/>
      </c>
    </row>
    <row r="70" spans="1:10">
      <c r="A70" s="27">
        <f>Beds!B103</f>
        <v>0</v>
      </c>
      <c r="C70" s="59">
        <v>1</v>
      </c>
      <c r="D70" s="56"/>
      <c r="E70" s="56"/>
      <c r="G70" s="58" t="s">
        <v>185</v>
      </c>
      <c r="H70" s="58" t="s">
        <v>186</v>
      </c>
      <c r="I70" s="58" t="s">
        <v>187</v>
      </c>
      <c r="J70" s="58" t="str">
        <f>Beds!C103</f>
        <v/>
      </c>
    </row>
    <row r="71" spans="1:10">
      <c r="A71" s="27">
        <f>Beds!B104</f>
        <v>0</v>
      </c>
      <c r="C71" s="59">
        <v>1</v>
      </c>
      <c r="D71" s="56"/>
      <c r="E71" s="56"/>
      <c r="G71" s="58" t="s">
        <v>185</v>
      </c>
      <c r="H71" s="58" t="s">
        <v>186</v>
      </c>
      <c r="I71" s="58" t="s">
        <v>187</v>
      </c>
      <c r="J71" s="58" t="str">
        <f>Beds!C104</f>
        <v/>
      </c>
    </row>
    <row r="72" spans="1:10">
      <c r="A72" s="27">
        <f>Beds!B105</f>
        <v>0</v>
      </c>
      <c r="C72" s="59">
        <v>1</v>
      </c>
      <c r="D72" s="56"/>
      <c r="E72" s="56"/>
      <c r="G72" s="58" t="s">
        <v>185</v>
      </c>
      <c r="H72" s="58" t="s">
        <v>186</v>
      </c>
      <c r="I72" s="58" t="s">
        <v>187</v>
      </c>
      <c r="J72" s="58" t="str">
        <f>Beds!C105</f>
        <v/>
      </c>
    </row>
    <row r="73" spans="1:10">
      <c r="A73" s="27">
        <f>Beds!B106</f>
        <v>0</v>
      </c>
      <c r="C73" s="59">
        <v>1</v>
      </c>
      <c r="D73" s="56"/>
      <c r="E73" s="56"/>
      <c r="G73" s="58" t="s">
        <v>185</v>
      </c>
      <c r="H73" s="58" t="s">
        <v>186</v>
      </c>
      <c r="I73" s="58" t="s">
        <v>187</v>
      </c>
      <c r="J73" s="58" t="str">
        <f>Beds!C106</f>
        <v/>
      </c>
    </row>
    <row r="74" spans="1:10">
      <c r="A74" s="27">
        <f>Beds!B107</f>
        <v>0</v>
      </c>
      <c r="C74" s="59">
        <v>1</v>
      </c>
      <c r="D74" s="56"/>
      <c r="E74" s="56"/>
      <c r="G74" s="58" t="s">
        <v>185</v>
      </c>
      <c r="H74" s="58" t="s">
        <v>186</v>
      </c>
      <c r="I74" s="58" t="s">
        <v>187</v>
      </c>
      <c r="J74" s="58" t="str">
        <f>Beds!C107</f>
        <v/>
      </c>
    </row>
    <row r="75" spans="1:10">
      <c r="A75" s="27">
        <f>Beds!B108</f>
        <v>0</v>
      </c>
      <c r="C75" s="59">
        <v>1</v>
      </c>
      <c r="D75" s="56"/>
      <c r="E75" s="56"/>
      <c r="G75" s="58" t="s">
        <v>185</v>
      </c>
      <c r="H75" s="58" t="s">
        <v>186</v>
      </c>
      <c r="I75" s="58" t="s">
        <v>187</v>
      </c>
      <c r="J75" s="58" t="str">
        <f>Beds!C108</f>
        <v/>
      </c>
    </row>
    <row r="76" spans="1:10">
      <c r="A76" s="27">
        <f>Beds!B109</f>
        <v>0</v>
      </c>
      <c r="C76" s="59">
        <v>1</v>
      </c>
      <c r="D76" s="56"/>
      <c r="E76" s="56"/>
      <c r="G76" s="58" t="s">
        <v>185</v>
      </c>
      <c r="H76" s="58" t="s">
        <v>186</v>
      </c>
      <c r="I76" s="58" t="s">
        <v>187</v>
      </c>
      <c r="J76" s="58" t="str">
        <f>Beds!C109</f>
        <v/>
      </c>
    </row>
    <row r="77" spans="1:10">
      <c r="A77" s="27">
        <f>Beds!B110</f>
        <v>0</v>
      </c>
      <c r="C77" s="59">
        <v>1</v>
      </c>
      <c r="D77" s="56"/>
      <c r="E77" s="56"/>
      <c r="G77" s="58" t="s">
        <v>185</v>
      </c>
      <c r="H77" s="58" t="s">
        <v>186</v>
      </c>
      <c r="I77" s="58" t="s">
        <v>187</v>
      </c>
      <c r="J77" s="58" t="str">
        <f>Beds!C110</f>
        <v/>
      </c>
    </row>
    <row r="78" spans="1:10">
      <c r="A78" s="27">
        <f>Beds!B111</f>
        <v>0</v>
      </c>
      <c r="C78" s="59">
        <v>1</v>
      </c>
      <c r="D78" s="56"/>
      <c r="E78" s="56"/>
      <c r="G78" s="58" t="s">
        <v>185</v>
      </c>
      <c r="H78" s="58" t="s">
        <v>186</v>
      </c>
      <c r="I78" s="58" t="s">
        <v>187</v>
      </c>
      <c r="J78" s="58" t="str">
        <f>Beds!C111</f>
        <v/>
      </c>
    </row>
    <row r="79" spans="1:10">
      <c r="A79" s="27">
        <f>Beds!B112</f>
        <v>0</v>
      </c>
      <c r="C79" s="59">
        <v>1</v>
      </c>
      <c r="D79" s="56"/>
      <c r="E79" s="56"/>
      <c r="G79" s="58" t="s">
        <v>185</v>
      </c>
      <c r="H79" s="58" t="s">
        <v>186</v>
      </c>
      <c r="I79" s="58" t="s">
        <v>187</v>
      </c>
      <c r="J79" s="58" t="str">
        <f>Beds!C112</f>
        <v/>
      </c>
    </row>
    <row r="80" spans="1:10">
      <c r="A80" s="27">
        <f>Beds!B113</f>
        <v>0</v>
      </c>
      <c r="C80" s="59">
        <v>1</v>
      </c>
      <c r="D80" s="56"/>
      <c r="E80" s="56"/>
      <c r="G80" s="58" t="s">
        <v>185</v>
      </c>
      <c r="H80" s="58" t="s">
        <v>186</v>
      </c>
      <c r="I80" s="58" t="s">
        <v>187</v>
      </c>
      <c r="J80" s="58" t="str">
        <f>Beds!C113</f>
        <v/>
      </c>
    </row>
    <row r="81" spans="1:10">
      <c r="A81" s="27">
        <f>Beds!B114</f>
        <v>0</v>
      </c>
      <c r="C81" s="59">
        <v>1</v>
      </c>
      <c r="D81" s="56"/>
      <c r="E81" s="56"/>
      <c r="G81" s="58" t="s">
        <v>185</v>
      </c>
      <c r="H81" s="58" t="s">
        <v>186</v>
      </c>
      <c r="I81" s="58" t="s">
        <v>187</v>
      </c>
      <c r="J81" s="58" t="str">
        <f>Beds!C114</f>
        <v/>
      </c>
    </row>
    <row r="82" spans="1:10">
      <c r="A82" s="27">
        <f>Beds!B115</f>
        <v>0</v>
      </c>
      <c r="C82" s="59">
        <v>1</v>
      </c>
      <c r="D82" s="56"/>
      <c r="E82" s="56"/>
      <c r="G82" s="58" t="s">
        <v>185</v>
      </c>
      <c r="H82" s="58" t="s">
        <v>186</v>
      </c>
      <c r="I82" s="58" t="s">
        <v>187</v>
      </c>
      <c r="J82" s="58" t="str">
        <f>Beds!C115</f>
        <v/>
      </c>
    </row>
    <row r="83" spans="1:10">
      <c r="A83" s="27">
        <f>Beds!B116</f>
        <v>0</v>
      </c>
      <c r="C83" s="59">
        <v>1</v>
      </c>
      <c r="D83" s="56"/>
      <c r="E83" s="56"/>
      <c r="G83" s="58" t="s">
        <v>185</v>
      </c>
      <c r="H83" s="58" t="s">
        <v>186</v>
      </c>
      <c r="I83" s="58" t="s">
        <v>187</v>
      </c>
      <c r="J83" s="58" t="str">
        <f>Beds!C116</f>
        <v/>
      </c>
    </row>
    <row r="84" spans="1:10">
      <c r="A84" s="27">
        <f>Beds!B117</f>
        <v>0</v>
      </c>
      <c r="C84" s="59">
        <v>1</v>
      </c>
      <c r="D84" s="56"/>
      <c r="E84" s="56"/>
      <c r="G84" s="58" t="s">
        <v>185</v>
      </c>
      <c r="H84" s="58" t="s">
        <v>186</v>
      </c>
      <c r="I84" s="58" t="s">
        <v>187</v>
      </c>
      <c r="J84" s="58" t="str">
        <f>Beds!C117</f>
        <v/>
      </c>
    </row>
    <row r="85" spans="1:10">
      <c r="A85" s="27">
        <f>Beds!B118</f>
        <v>0</v>
      </c>
      <c r="C85" s="59">
        <v>1</v>
      </c>
      <c r="D85" s="56"/>
      <c r="E85" s="56"/>
      <c r="G85" s="58" t="s">
        <v>185</v>
      </c>
      <c r="H85" s="58" t="s">
        <v>186</v>
      </c>
      <c r="I85" s="58" t="s">
        <v>187</v>
      </c>
      <c r="J85" s="58" t="str">
        <f>Beds!C118</f>
        <v/>
      </c>
    </row>
    <row r="86" spans="1:10">
      <c r="A86" s="27">
        <f>Beds!B119</f>
        <v>0</v>
      </c>
      <c r="C86" s="59">
        <v>1</v>
      </c>
      <c r="D86" s="56"/>
      <c r="E86" s="56"/>
      <c r="G86" s="58" t="s">
        <v>185</v>
      </c>
      <c r="H86" s="58" t="s">
        <v>186</v>
      </c>
      <c r="I86" s="58" t="s">
        <v>187</v>
      </c>
      <c r="J86" s="58" t="str">
        <f>Beds!C119</f>
        <v/>
      </c>
    </row>
    <row r="87" spans="1:10">
      <c r="A87" s="27">
        <f>Beds!B120</f>
        <v>0</v>
      </c>
      <c r="C87" s="59">
        <v>1</v>
      </c>
      <c r="D87" s="56"/>
      <c r="E87" s="56"/>
      <c r="G87" s="58" t="s">
        <v>185</v>
      </c>
      <c r="H87" s="58" t="s">
        <v>186</v>
      </c>
      <c r="I87" s="58" t="s">
        <v>187</v>
      </c>
      <c r="J87" s="58" t="str">
        <f>Beds!C120</f>
        <v/>
      </c>
    </row>
    <row r="88" spans="1:10">
      <c r="A88" s="27">
        <f>Beds!B121</f>
        <v>0</v>
      </c>
      <c r="C88" s="59">
        <v>1</v>
      </c>
      <c r="D88" s="56"/>
      <c r="E88" s="56"/>
      <c r="G88" s="58" t="s">
        <v>185</v>
      </c>
      <c r="H88" s="58" t="s">
        <v>186</v>
      </c>
      <c r="I88" s="58" t="s">
        <v>187</v>
      </c>
      <c r="J88" s="58" t="str">
        <f>Beds!C121</f>
        <v/>
      </c>
    </row>
    <row r="89" spans="1:10">
      <c r="A89" s="27">
        <f>Beds!B122</f>
        <v>0</v>
      </c>
      <c r="C89" s="59">
        <v>1</v>
      </c>
      <c r="D89" s="56"/>
      <c r="E89" s="56"/>
      <c r="G89" s="58" t="s">
        <v>185</v>
      </c>
      <c r="H89" s="58" t="s">
        <v>186</v>
      </c>
      <c r="I89" s="58" t="s">
        <v>187</v>
      </c>
      <c r="J89" s="58" t="str">
        <f>Beds!C122</f>
        <v/>
      </c>
    </row>
    <row r="90" spans="1:10">
      <c r="A90" s="27">
        <f>Beds!B123</f>
        <v>0</v>
      </c>
      <c r="C90" s="59">
        <v>1</v>
      </c>
      <c r="D90" s="56"/>
      <c r="E90" s="56"/>
      <c r="G90" s="58" t="s">
        <v>185</v>
      </c>
      <c r="H90" s="58" t="s">
        <v>186</v>
      </c>
      <c r="I90" s="58" t="s">
        <v>187</v>
      </c>
      <c r="J90" s="58" t="str">
        <f>Beds!C123</f>
        <v/>
      </c>
    </row>
    <row r="91" spans="1:10">
      <c r="A91" s="27">
        <f>Beds!B124</f>
        <v>0</v>
      </c>
      <c r="C91" s="59">
        <v>1</v>
      </c>
      <c r="D91" s="56"/>
      <c r="E91" s="56"/>
      <c r="G91" s="58" t="s">
        <v>185</v>
      </c>
      <c r="H91" s="58" t="s">
        <v>186</v>
      </c>
      <c r="I91" s="58" t="s">
        <v>187</v>
      </c>
      <c r="J91" s="58" t="str">
        <f>Beds!C124</f>
        <v/>
      </c>
    </row>
    <row r="92" spans="1:10">
      <c r="A92" s="27">
        <f>Beds!B125</f>
        <v>0</v>
      </c>
      <c r="C92" s="59">
        <v>1</v>
      </c>
      <c r="D92" s="56"/>
      <c r="E92" s="56"/>
      <c r="G92" s="58" t="s">
        <v>185</v>
      </c>
      <c r="H92" s="58" t="s">
        <v>186</v>
      </c>
      <c r="I92" s="58" t="s">
        <v>187</v>
      </c>
      <c r="J92" s="58" t="str">
        <f>Beds!C125</f>
        <v/>
      </c>
    </row>
    <row r="93" spans="1:10">
      <c r="A93" s="27">
        <f>Beds!B126</f>
        <v>0</v>
      </c>
      <c r="C93" s="59">
        <v>1</v>
      </c>
      <c r="D93" s="56"/>
      <c r="E93" s="56"/>
      <c r="G93" s="58" t="s">
        <v>185</v>
      </c>
      <c r="H93" s="58" t="s">
        <v>186</v>
      </c>
      <c r="I93" s="58" t="s">
        <v>187</v>
      </c>
      <c r="J93" s="58" t="str">
        <f>Beds!C126</f>
        <v/>
      </c>
    </row>
    <row r="94" spans="1:10">
      <c r="A94" s="27">
        <f>Beds!B127</f>
        <v>0</v>
      </c>
      <c r="C94" s="59">
        <v>1</v>
      </c>
      <c r="D94" s="56"/>
      <c r="E94" s="56"/>
      <c r="G94" s="58" t="s">
        <v>185</v>
      </c>
      <c r="H94" s="58" t="s">
        <v>186</v>
      </c>
      <c r="I94" s="58" t="s">
        <v>187</v>
      </c>
      <c r="J94" s="58" t="str">
        <f>Beds!C127</f>
        <v/>
      </c>
    </row>
    <row r="95" spans="1:10">
      <c r="A95" s="27">
        <f>Beds!B128</f>
        <v>0</v>
      </c>
      <c r="C95" s="59">
        <v>1</v>
      </c>
      <c r="D95" s="56"/>
      <c r="E95" s="56"/>
      <c r="G95" s="58" t="s">
        <v>185</v>
      </c>
      <c r="H95" s="58" t="s">
        <v>186</v>
      </c>
      <c r="I95" s="58" t="s">
        <v>187</v>
      </c>
      <c r="J95" s="58" t="str">
        <f>Beds!C128</f>
        <v/>
      </c>
    </row>
    <row r="96" spans="1:10">
      <c r="A96" s="27">
        <f>Beds!B129</f>
        <v>0</v>
      </c>
      <c r="C96" s="59">
        <v>1</v>
      </c>
      <c r="D96" s="56"/>
      <c r="E96" s="56"/>
      <c r="G96" s="58" t="s">
        <v>185</v>
      </c>
      <c r="H96" s="58" t="s">
        <v>186</v>
      </c>
      <c r="I96" s="58" t="s">
        <v>187</v>
      </c>
      <c r="J96" s="58" t="str">
        <f>Beds!C129</f>
        <v/>
      </c>
    </row>
    <row r="97" spans="1:10">
      <c r="A97" s="27">
        <f>Beds!B130</f>
        <v>0</v>
      </c>
      <c r="C97" s="59">
        <v>1</v>
      </c>
      <c r="D97" s="56"/>
      <c r="E97" s="56"/>
      <c r="G97" s="58" t="s">
        <v>185</v>
      </c>
      <c r="H97" s="58" t="s">
        <v>186</v>
      </c>
      <c r="I97" s="58" t="s">
        <v>187</v>
      </c>
      <c r="J97" s="58" t="str">
        <f>Beds!C130</f>
        <v/>
      </c>
    </row>
    <row r="98" spans="1:10">
      <c r="A98" s="27">
        <f>Beds!B131</f>
        <v>0</v>
      </c>
      <c r="C98" s="59">
        <v>1</v>
      </c>
      <c r="D98" s="56"/>
      <c r="E98" s="56"/>
      <c r="G98" s="58" t="s">
        <v>185</v>
      </c>
      <c r="H98" s="58" t="s">
        <v>186</v>
      </c>
      <c r="I98" s="58" t="s">
        <v>187</v>
      </c>
      <c r="J98" s="58" t="str">
        <f>Beds!C131</f>
        <v/>
      </c>
    </row>
    <row r="99" spans="1:10">
      <c r="A99" s="27">
        <f>Beds!B132</f>
        <v>0</v>
      </c>
      <c r="C99" s="59">
        <v>1</v>
      </c>
      <c r="D99" s="56"/>
      <c r="E99" s="56"/>
      <c r="G99" s="58" t="s">
        <v>185</v>
      </c>
      <c r="H99" s="58" t="s">
        <v>186</v>
      </c>
      <c r="I99" s="58" t="s">
        <v>187</v>
      </c>
      <c r="J99" s="58" t="str">
        <f>Beds!C132</f>
        <v/>
      </c>
    </row>
    <row r="100" spans="1:10">
      <c r="A100" s="27">
        <f>Beds!B133</f>
        <v>0</v>
      </c>
      <c r="C100" s="59">
        <v>1</v>
      </c>
      <c r="D100" s="56"/>
      <c r="E100" s="56"/>
      <c r="G100" s="58" t="s">
        <v>185</v>
      </c>
      <c r="H100" s="58" t="s">
        <v>186</v>
      </c>
      <c r="I100" s="58" t="s">
        <v>187</v>
      </c>
      <c r="J100" s="58" t="str">
        <f>Beds!C133</f>
        <v/>
      </c>
    </row>
    <row r="101" spans="1:10">
      <c r="A101" s="27">
        <f>Beds!B134</f>
        <v>0</v>
      </c>
      <c r="C101" s="59">
        <v>1</v>
      </c>
      <c r="D101" s="56"/>
      <c r="E101" s="56"/>
      <c r="G101" s="58" t="s">
        <v>185</v>
      </c>
      <c r="H101" s="58" t="s">
        <v>186</v>
      </c>
      <c r="I101" s="58" t="s">
        <v>187</v>
      </c>
      <c r="J101" s="58" t="str">
        <f>Beds!C134</f>
        <v/>
      </c>
    </row>
    <row r="102" spans="1:10">
      <c r="A102" s="27">
        <f>Beds!B135</f>
        <v>0</v>
      </c>
      <c r="C102" s="59">
        <v>1</v>
      </c>
      <c r="D102" s="56"/>
      <c r="E102" s="56"/>
      <c r="G102" s="58" t="s">
        <v>185</v>
      </c>
      <c r="H102" s="58" t="s">
        <v>186</v>
      </c>
      <c r="I102" s="58" t="s">
        <v>187</v>
      </c>
      <c r="J102" s="58" t="str">
        <f>Beds!C135</f>
        <v/>
      </c>
    </row>
    <row r="103" spans="1:10">
      <c r="A103" s="27">
        <f>Beds!B136</f>
        <v>0</v>
      </c>
      <c r="C103" s="59">
        <v>1</v>
      </c>
      <c r="D103" s="56"/>
      <c r="E103" s="56"/>
      <c r="G103" s="58" t="s">
        <v>185</v>
      </c>
      <c r="H103" s="58" t="s">
        <v>186</v>
      </c>
      <c r="I103" s="58" t="s">
        <v>187</v>
      </c>
      <c r="J103" s="58" t="str">
        <f>Beds!C136</f>
        <v/>
      </c>
    </row>
    <row r="104" spans="1:10">
      <c r="A104" s="27">
        <f>Beds!B137</f>
        <v>0</v>
      </c>
      <c r="C104" s="59">
        <v>1</v>
      </c>
      <c r="D104" s="56"/>
      <c r="E104" s="56"/>
      <c r="G104" s="58" t="s">
        <v>185</v>
      </c>
      <c r="H104" s="58" t="s">
        <v>186</v>
      </c>
      <c r="I104" s="58" t="s">
        <v>187</v>
      </c>
      <c r="J104" s="58" t="str">
        <f>Beds!C137</f>
        <v/>
      </c>
    </row>
    <row r="105" spans="1:10">
      <c r="A105" s="27">
        <f>Beds!B138</f>
        <v>0</v>
      </c>
      <c r="C105" s="59">
        <v>1</v>
      </c>
      <c r="D105" s="56"/>
      <c r="E105" s="56"/>
      <c r="G105" s="58" t="s">
        <v>185</v>
      </c>
      <c r="H105" s="58" t="s">
        <v>186</v>
      </c>
      <c r="I105" s="58" t="s">
        <v>187</v>
      </c>
      <c r="J105" s="58" t="str">
        <f>Beds!C138</f>
        <v/>
      </c>
    </row>
    <row r="106" spans="1:10">
      <c r="A106" s="27">
        <f>Beds!B139</f>
        <v>0</v>
      </c>
      <c r="C106" s="59">
        <v>1</v>
      </c>
      <c r="D106" s="56"/>
      <c r="E106" s="56"/>
      <c r="G106" s="58" t="s">
        <v>185</v>
      </c>
      <c r="H106" s="58" t="s">
        <v>186</v>
      </c>
      <c r="I106" s="58" t="s">
        <v>187</v>
      </c>
      <c r="J106" s="58" t="str">
        <f>Beds!C139</f>
        <v/>
      </c>
    </row>
    <row r="107" spans="1:10">
      <c r="A107" s="27">
        <f>Beds!B140</f>
        <v>0</v>
      </c>
      <c r="C107" s="59">
        <v>1</v>
      </c>
      <c r="D107" s="56"/>
      <c r="E107" s="56"/>
      <c r="G107" s="58" t="s">
        <v>185</v>
      </c>
      <c r="H107" s="58" t="s">
        <v>186</v>
      </c>
      <c r="I107" s="58" t="s">
        <v>187</v>
      </c>
      <c r="J107" s="58" t="str">
        <f>Beds!C140</f>
        <v/>
      </c>
    </row>
    <row r="108" spans="1:10">
      <c r="A108" s="27">
        <f>Beds!B141</f>
        <v>0</v>
      </c>
      <c r="C108" s="59">
        <v>1</v>
      </c>
      <c r="D108" s="56"/>
      <c r="E108" s="56"/>
      <c r="G108" s="58" t="s">
        <v>185</v>
      </c>
      <c r="H108" s="58" t="s">
        <v>186</v>
      </c>
      <c r="I108" s="58" t="s">
        <v>187</v>
      </c>
      <c r="J108" s="58" t="str">
        <f>Beds!C141</f>
        <v/>
      </c>
    </row>
    <row r="109" spans="1:10">
      <c r="A109" s="27">
        <f>Beds!B142</f>
        <v>0</v>
      </c>
      <c r="C109" s="59">
        <v>1</v>
      </c>
      <c r="D109" s="56"/>
      <c r="E109" s="56"/>
      <c r="G109" s="58" t="s">
        <v>185</v>
      </c>
      <c r="H109" s="58" t="s">
        <v>186</v>
      </c>
      <c r="I109" s="58" t="s">
        <v>187</v>
      </c>
      <c r="J109" s="58" t="str">
        <f>Beds!C142</f>
        <v/>
      </c>
    </row>
    <row r="110" spans="1:10">
      <c r="A110" s="27">
        <f>Beds!B143</f>
        <v>0</v>
      </c>
      <c r="C110" s="59">
        <v>1</v>
      </c>
      <c r="D110" s="56"/>
      <c r="E110" s="56"/>
      <c r="G110" s="58" t="s">
        <v>185</v>
      </c>
      <c r="H110" s="58" t="s">
        <v>186</v>
      </c>
      <c r="I110" s="58" t="s">
        <v>187</v>
      </c>
      <c r="J110" s="58" t="str">
        <f>Beds!C143</f>
        <v/>
      </c>
    </row>
    <row r="111" spans="1:10">
      <c r="A111" s="27">
        <f>Beds!B144</f>
        <v>0</v>
      </c>
      <c r="C111" s="59">
        <v>1</v>
      </c>
      <c r="D111" s="56"/>
      <c r="E111" s="56"/>
      <c r="G111" s="58" t="s">
        <v>185</v>
      </c>
      <c r="H111" s="58" t="s">
        <v>186</v>
      </c>
      <c r="I111" s="58" t="s">
        <v>187</v>
      </c>
      <c r="J111" s="58" t="str">
        <f>Beds!C144</f>
        <v/>
      </c>
    </row>
    <row r="112" spans="1:10">
      <c r="A112" s="27">
        <f>Beds!B145</f>
        <v>0</v>
      </c>
      <c r="C112" s="59">
        <v>1</v>
      </c>
      <c r="D112" s="56"/>
      <c r="E112" s="56"/>
      <c r="G112" s="58" t="s">
        <v>185</v>
      </c>
      <c r="H112" s="58" t="s">
        <v>186</v>
      </c>
      <c r="I112" s="58" t="s">
        <v>187</v>
      </c>
      <c r="J112" s="58" t="str">
        <f>Beds!C145</f>
        <v/>
      </c>
    </row>
    <row r="113" spans="1:10">
      <c r="A113" s="27">
        <f>Beds!B146</f>
        <v>0</v>
      </c>
      <c r="C113" s="59">
        <v>1</v>
      </c>
      <c r="D113" s="56"/>
      <c r="E113" s="56"/>
      <c r="G113" s="58" t="s">
        <v>185</v>
      </c>
      <c r="H113" s="58" t="s">
        <v>186</v>
      </c>
      <c r="I113" s="58" t="s">
        <v>187</v>
      </c>
      <c r="J113" s="58" t="str">
        <f>Beds!C146</f>
        <v/>
      </c>
    </row>
    <row r="114" spans="1:10">
      <c r="A114" s="27">
        <f>Beds!B147</f>
        <v>0</v>
      </c>
      <c r="C114" s="59">
        <v>1</v>
      </c>
      <c r="D114" s="56"/>
      <c r="E114" s="56"/>
      <c r="G114" s="58" t="s">
        <v>185</v>
      </c>
      <c r="H114" s="58" t="s">
        <v>186</v>
      </c>
      <c r="I114" s="58" t="s">
        <v>187</v>
      </c>
      <c r="J114" s="58" t="str">
        <f>Beds!C147</f>
        <v/>
      </c>
    </row>
    <row r="115" spans="1:10">
      <c r="A115" s="27">
        <f>Beds!B148</f>
        <v>0</v>
      </c>
      <c r="C115" s="59">
        <v>1</v>
      </c>
      <c r="D115" s="56"/>
      <c r="E115" s="56"/>
      <c r="G115" s="58" t="s">
        <v>185</v>
      </c>
      <c r="H115" s="58" t="s">
        <v>186</v>
      </c>
      <c r="I115" s="58" t="s">
        <v>187</v>
      </c>
      <c r="J115" s="58" t="str">
        <f>Beds!C148</f>
        <v/>
      </c>
    </row>
    <row r="116" spans="1:10">
      <c r="A116" s="27">
        <f>Beds!B149</f>
        <v>0</v>
      </c>
      <c r="C116" s="59">
        <v>1</v>
      </c>
      <c r="D116" s="56"/>
      <c r="E116" s="56"/>
      <c r="G116" s="58" t="s">
        <v>185</v>
      </c>
      <c r="H116" s="58" t="s">
        <v>186</v>
      </c>
      <c r="I116" s="58" t="s">
        <v>187</v>
      </c>
      <c r="J116" s="58" t="str">
        <f>Beds!C149</f>
        <v/>
      </c>
    </row>
    <row r="117" spans="1:10">
      <c r="A117" s="27">
        <f>Beds!B150</f>
        <v>0</v>
      </c>
      <c r="C117" s="59">
        <v>1</v>
      </c>
      <c r="D117" s="56"/>
      <c r="E117" s="56"/>
      <c r="G117" s="58" t="s">
        <v>185</v>
      </c>
      <c r="H117" s="58" t="s">
        <v>186</v>
      </c>
      <c r="I117" s="58" t="s">
        <v>187</v>
      </c>
      <c r="J117" s="58" t="str">
        <f>Beds!C150</f>
        <v/>
      </c>
    </row>
    <row r="118" spans="1:10">
      <c r="A118" s="27">
        <f>Beds!B151</f>
        <v>0</v>
      </c>
      <c r="C118" s="59">
        <v>1</v>
      </c>
      <c r="D118" s="56"/>
      <c r="E118" s="56"/>
      <c r="G118" s="58" t="s">
        <v>185</v>
      </c>
      <c r="H118" s="58" t="s">
        <v>186</v>
      </c>
      <c r="I118" s="58" t="s">
        <v>187</v>
      </c>
      <c r="J118" s="58" t="str">
        <f>Beds!C151</f>
        <v/>
      </c>
    </row>
    <row r="119" spans="1:10">
      <c r="A119" s="27">
        <f>Beds!B152</f>
        <v>0</v>
      </c>
      <c r="C119" s="59">
        <v>1</v>
      </c>
      <c r="D119" s="56"/>
      <c r="E119" s="56"/>
      <c r="G119" s="58" t="s">
        <v>185</v>
      </c>
      <c r="H119" s="58" t="s">
        <v>186</v>
      </c>
      <c r="I119" s="58" t="s">
        <v>187</v>
      </c>
      <c r="J119" s="58" t="str">
        <f>Beds!C152</f>
        <v/>
      </c>
    </row>
    <row r="120" spans="1:10">
      <c r="A120" s="27">
        <f>Beds!B153</f>
        <v>0</v>
      </c>
      <c r="C120" s="59">
        <v>1</v>
      </c>
      <c r="D120" s="56"/>
      <c r="E120" s="56"/>
      <c r="G120" s="58" t="s">
        <v>185</v>
      </c>
      <c r="H120" s="58" t="s">
        <v>186</v>
      </c>
      <c r="I120" s="58" t="s">
        <v>187</v>
      </c>
      <c r="J120" s="58" t="str">
        <f>Beds!C153</f>
        <v/>
      </c>
    </row>
    <row r="121" spans="1:10">
      <c r="A121" s="27">
        <f>Beds!B154</f>
        <v>0</v>
      </c>
      <c r="C121" s="59">
        <v>1</v>
      </c>
      <c r="D121" s="56"/>
      <c r="E121" s="56"/>
      <c r="G121" s="58" t="s">
        <v>185</v>
      </c>
      <c r="H121" s="58" t="s">
        <v>186</v>
      </c>
      <c r="I121" s="58" t="s">
        <v>187</v>
      </c>
      <c r="J121" s="58" t="str">
        <f>Beds!C154</f>
        <v/>
      </c>
    </row>
    <row r="122" spans="1:10">
      <c r="A122" s="27">
        <f>Beds!B155</f>
        <v>0</v>
      </c>
      <c r="C122" s="59">
        <v>1</v>
      </c>
      <c r="D122" s="56"/>
      <c r="E122" s="56"/>
      <c r="G122" s="58" t="s">
        <v>185</v>
      </c>
      <c r="H122" s="58" t="s">
        <v>186</v>
      </c>
      <c r="I122" s="58" t="s">
        <v>187</v>
      </c>
      <c r="J122" s="58" t="str">
        <f>Beds!C155</f>
        <v/>
      </c>
    </row>
    <row r="123" spans="1:10">
      <c r="A123" s="27">
        <f>Beds!B156</f>
        <v>0</v>
      </c>
      <c r="C123" s="59">
        <v>1</v>
      </c>
      <c r="D123" s="56"/>
      <c r="E123" s="56"/>
      <c r="G123" s="58" t="s">
        <v>185</v>
      </c>
      <c r="H123" s="58" t="s">
        <v>186</v>
      </c>
      <c r="I123" s="58" t="s">
        <v>187</v>
      </c>
      <c r="J123" s="58" t="str">
        <f>Beds!C156</f>
        <v/>
      </c>
    </row>
    <row r="124" spans="1:10">
      <c r="A124" s="27">
        <f>Beds!B157</f>
        <v>0</v>
      </c>
      <c r="C124" s="59">
        <v>1</v>
      </c>
      <c r="D124" s="56"/>
      <c r="E124" s="56"/>
      <c r="G124" s="58" t="s">
        <v>185</v>
      </c>
      <c r="H124" s="58" t="s">
        <v>186</v>
      </c>
      <c r="I124" s="58" t="s">
        <v>187</v>
      </c>
      <c r="J124" s="58" t="str">
        <f>Beds!C157</f>
        <v/>
      </c>
    </row>
    <row r="125" spans="1:10">
      <c r="A125" s="27">
        <f>Beds!B158</f>
        <v>0</v>
      </c>
      <c r="C125" s="59">
        <v>1</v>
      </c>
      <c r="D125" s="56"/>
      <c r="E125" s="56"/>
      <c r="G125" s="58" t="s">
        <v>185</v>
      </c>
      <c r="H125" s="58" t="s">
        <v>186</v>
      </c>
      <c r="I125" s="58" t="s">
        <v>187</v>
      </c>
      <c r="J125" s="58" t="str">
        <f>Beds!C158</f>
        <v/>
      </c>
    </row>
    <row r="126" spans="1:10">
      <c r="A126" s="27">
        <f>Beds!B159</f>
        <v>0</v>
      </c>
      <c r="C126" s="59">
        <v>1</v>
      </c>
      <c r="D126" s="56"/>
      <c r="E126" s="56"/>
      <c r="G126" s="58" t="s">
        <v>185</v>
      </c>
      <c r="H126" s="58" t="s">
        <v>186</v>
      </c>
      <c r="I126" s="58" t="s">
        <v>187</v>
      </c>
      <c r="J126" s="58" t="str">
        <f>Beds!C159</f>
        <v/>
      </c>
    </row>
    <row r="127" spans="1:10">
      <c r="A127" s="27">
        <f>Beds!B160</f>
        <v>0</v>
      </c>
      <c r="C127" s="59">
        <v>1</v>
      </c>
      <c r="D127" s="56"/>
      <c r="E127" s="56"/>
      <c r="G127" s="58" t="s">
        <v>185</v>
      </c>
      <c r="H127" s="58" t="s">
        <v>186</v>
      </c>
      <c r="I127" s="58" t="s">
        <v>187</v>
      </c>
      <c r="J127" s="58" t="str">
        <f>Beds!C160</f>
        <v/>
      </c>
    </row>
    <row r="128" spans="1:10">
      <c r="A128" s="27">
        <f>Beds!B161</f>
        <v>0</v>
      </c>
      <c r="C128" s="59">
        <v>1</v>
      </c>
      <c r="D128" s="56"/>
      <c r="E128" s="56"/>
      <c r="G128" s="58" t="s">
        <v>185</v>
      </c>
      <c r="H128" s="58" t="s">
        <v>186</v>
      </c>
      <c r="I128" s="58" t="s">
        <v>187</v>
      </c>
      <c r="J128" s="58" t="str">
        <f>Beds!C161</f>
        <v/>
      </c>
    </row>
    <row r="129" spans="1:10">
      <c r="A129" s="27">
        <f>Beds!B162</f>
        <v>0</v>
      </c>
      <c r="C129" s="59">
        <v>1</v>
      </c>
      <c r="D129" s="56"/>
      <c r="E129" s="56"/>
      <c r="G129" s="58" t="s">
        <v>185</v>
      </c>
      <c r="H129" s="58" t="s">
        <v>186</v>
      </c>
      <c r="I129" s="58" t="s">
        <v>187</v>
      </c>
      <c r="J129" s="58" t="str">
        <f>Beds!C162</f>
        <v/>
      </c>
    </row>
    <row r="130" spans="1:10">
      <c r="A130" s="27">
        <f>Beds!B163</f>
        <v>0</v>
      </c>
      <c r="C130" s="59">
        <v>1</v>
      </c>
      <c r="D130" s="56"/>
      <c r="E130" s="56"/>
      <c r="G130" s="58" t="s">
        <v>185</v>
      </c>
      <c r="H130" s="58" t="s">
        <v>186</v>
      </c>
      <c r="I130" s="58" t="s">
        <v>187</v>
      </c>
      <c r="J130" s="58" t="str">
        <f>Beds!C163</f>
        <v/>
      </c>
    </row>
    <row r="131" spans="1:10">
      <c r="A131" s="27">
        <f>Beds!B164</f>
        <v>0</v>
      </c>
      <c r="C131" s="59">
        <v>1</v>
      </c>
      <c r="D131" s="56"/>
      <c r="E131" s="56"/>
      <c r="G131" s="58" t="s">
        <v>185</v>
      </c>
      <c r="H131" s="58" t="s">
        <v>186</v>
      </c>
      <c r="I131" s="58" t="s">
        <v>187</v>
      </c>
      <c r="J131" s="58" t="str">
        <f>Beds!C164</f>
        <v/>
      </c>
    </row>
    <row r="132" spans="1:10">
      <c r="A132" s="27">
        <f>Beds!B165</f>
        <v>0</v>
      </c>
      <c r="C132" s="59">
        <v>1</v>
      </c>
      <c r="D132" s="56"/>
      <c r="E132" s="56"/>
      <c r="G132" s="58" t="s">
        <v>185</v>
      </c>
      <c r="H132" s="58" t="s">
        <v>186</v>
      </c>
      <c r="I132" s="58" t="s">
        <v>187</v>
      </c>
      <c r="J132" s="58" t="str">
        <f>Beds!C165</f>
        <v/>
      </c>
    </row>
    <row r="133" spans="1:10">
      <c r="A133" s="27">
        <f>Beds!B166</f>
        <v>0</v>
      </c>
      <c r="C133" s="59">
        <v>1</v>
      </c>
      <c r="D133" s="56"/>
      <c r="E133" s="56"/>
      <c r="G133" s="58" t="s">
        <v>185</v>
      </c>
      <c r="H133" s="58" t="s">
        <v>186</v>
      </c>
      <c r="I133" s="58" t="s">
        <v>187</v>
      </c>
      <c r="J133" s="58" t="str">
        <f>Beds!C166</f>
        <v/>
      </c>
    </row>
    <row r="134" spans="1:10">
      <c r="A134" s="27">
        <f>Beds!B167</f>
        <v>0</v>
      </c>
      <c r="C134" s="59">
        <v>1</v>
      </c>
      <c r="D134" s="56"/>
      <c r="E134" s="56"/>
      <c r="G134" s="58" t="s">
        <v>185</v>
      </c>
      <c r="H134" s="58" t="s">
        <v>186</v>
      </c>
      <c r="I134" s="58" t="s">
        <v>187</v>
      </c>
      <c r="J134" s="58" t="str">
        <f>Beds!C167</f>
        <v/>
      </c>
    </row>
    <row r="135" spans="1:10">
      <c r="A135" s="27">
        <f>Beds!B168</f>
        <v>0</v>
      </c>
      <c r="C135" s="59">
        <v>1</v>
      </c>
      <c r="D135" s="56"/>
      <c r="E135" s="56"/>
      <c r="G135" s="58" t="s">
        <v>185</v>
      </c>
      <c r="H135" s="58" t="s">
        <v>186</v>
      </c>
      <c r="I135" s="58" t="s">
        <v>187</v>
      </c>
      <c r="J135" s="58" t="str">
        <f>Beds!C168</f>
        <v/>
      </c>
    </row>
    <row r="136" spans="1:10">
      <c r="A136" s="27">
        <f>Beds!B169</f>
        <v>0</v>
      </c>
      <c r="C136" s="59">
        <v>1</v>
      </c>
      <c r="D136" s="56"/>
      <c r="E136" s="56"/>
      <c r="G136" s="58" t="s">
        <v>185</v>
      </c>
      <c r="H136" s="58" t="s">
        <v>186</v>
      </c>
      <c r="I136" s="58" t="s">
        <v>187</v>
      </c>
      <c r="J136" s="58" t="str">
        <f>Beds!C169</f>
        <v/>
      </c>
    </row>
    <row r="137" spans="1:10">
      <c r="A137" s="27">
        <f>Beds!B170</f>
        <v>0</v>
      </c>
      <c r="C137" s="59">
        <v>1</v>
      </c>
      <c r="D137" s="56"/>
      <c r="E137" s="56"/>
      <c r="G137" s="58" t="s">
        <v>185</v>
      </c>
      <c r="H137" s="58" t="s">
        <v>186</v>
      </c>
      <c r="I137" s="58" t="s">
        <v>187</v>
      </c>
      <c r="J137" s="58" t="str">
        <f>Beds!C170</f>
        <v/>
      </c>
    </row>
    <row r="138" spans="1:10">
      <c r="A138" s="27">
        <f>Beds!B171</f>
        <v>0</v>
      </c>
      <c r="C138" s="59">
        <v>1</v>
      </c>
      <c r="D138" s="56"/>
      <c r="E138" s="56"/>
      <c r="G138" s="58" t="s">
        <v>185</v>
      </c>
      <c r="H138" s="58" t="s">
        <v>186</v>
      </c>
      <c r="I138" s="58" t="s">
        <v>187</v>
      </c>
      <c r="J138" s="58" t="str">
        <f>Beds!C171</f>
        <v/>
      </c>
    </row>
    <row r="139" spans="1:10">
      <c r="A139" s="27">
        <f>Beds!B172</f>
        <v>0</v>
      </c>
      <c r="C139" s="59">
        <v>1</v>
      </c>
      <c r="D139" s="56"/>
      <c r="E139" s="56"/>
      <c r="G139" s="58" t="s">
        <v>185</v>
      </c>
      <c r="H139" s="58" t="s">
        <v>186</v>
      </c>
      <c r="I139" s="58" t="s">
        <v>187</v>
      </c>
      <c r="J139" s="58" t="str">
        <f>Beds!C172</f>
        <v/>
      </c>
    </row>
    <row r="140" spans="1:10">
      <c r="A140" s="27">
        <f>Beds!B173</f>
        <v>0</v>
      </c>
      <c r="C140" s="59">
        <v>1</v>
      </c>
      <c r="D140" s="56"/>
      <c r="E140" s="56"/>
      <c r="G140" s="58" t="s">
        <v>185</v>
      </c>
      <c r="H140" s="58" t="s">
        <v>186</v>
      </c>
      <c r="I140" s="58" t="s">
        <v>187</v>
      </c>
      <c r="J140" s="58" t="str">
        <f>Beds!C173</f>
        <v/>
      </c>
    </row>
    <row r="141" spans="1:10">
      <c r="A141" s="27">
        <f>Beds!B174</f>
        <v>0</v>
      </c>
      <c r="C141" s="59">
        <v>1</v>
      </c>
      <c r="D141" s="56"/>
      <c r="E141" s="56"/>
      <c r="G141" s="58" t="s">
        <v>185</v>
      </c>
      <c r="H141" s="58" t="s">
        <v>186</v>
      </c>
      <c r="I141" s="58" t="s">
        <v>187</v>
      </c>
      <c r="J141" s="58" t="str">
        <f>Beds!C174</f>
        <v/>
      </c>
    </row>
    <row r="142" spans="1:10">
      <c r="A142" s="27">
        <f>Beds!B175</f>
        <v>0</v>
      </c>
      <c r="C142" s="59">
        <v>1</v>
      </c>
      <c r="D142" s="56"/>
      <c r="E142" s="56"/>
      <c r="G142" s="58" t="s">
        <v>185</v>
      </c>
      <c r="H142" s="58" t="s">
        <v>186</v>
      </c>
      <c r="I142" s="58" t="s">
        <v>187</v>
      </c>
      <c r="J142" s="58" t="str">
        <f>Beds!C175</f>
        <v/>
      </c>
    </row>
    <row r="143" spans="1:10">
      <c r="A143" s="27">
        <f>Beds!B176</f>
        <v>0</v>
      </c>
      <c r="C143" s="59">
        <v>1</v>
      </c>
      <c r="D143" s="56"/>
      <c r="E143" s="56"/>
      <c r="G143" s="58" t="s">
        <v>185</v>
      </c>
      <c r="H143" s="58" t="s">
        <v>186</v>
      </c>
      <c r="I143" s="58" t="s">
        <v>187</v>
      </c>
      <c r="J143" s="58" t="str">
        <f>Beds!C176</f>
        <v/>
      </c>
    </row>
    <row r="144" spans="1:10">
      <c r="A144" s="27">
        <f>Beds!B177</f>
        <v>0</v>
      </c>
      <c r="C144" s="59">
        <v>1</v>
      </c>
      <c r="D144" s="56"/>
      <c r="E144" s="56"/>
      <c r="G144" s="58" t="s">
        <v>185</v>
      </c>
      <c r="H144" s="58" t="s">
        <v>186</v>
      </c>
      <c r="I144" s="58" t="s">
        <v>187</v>
      </c>
      <c r="J144" s="58" t="str">
        <f>Beds!C177</f>
        <v/>
      </c>
    </row>
    <row r="145" spans="1:10">
      <c r="A145" s="27">
        <f>Beds!B178</f>
        <v>0</v>
      </c>
      <c r="C145" s="59">
        <v>1</v>
      </c>
      <c r="D145" s="56"/>
      <c r="E145" s="56"/>
      <c r="G145" s="58" t="s">
        <v>185</v>
      </c>
      <c r="H145" s="58" t="s">
        <v>186</v>
      </c>
      <c r="I145" s="58" t="s">
        <v>187</v>
      </c>
      <c r="J145" s="58" t="str">
        <f>Beds!C178</f>
        <v/>
      </c>
    </row>
    <row r="146" spans="1:10">
      <c r="A146" s="27">
        <f>Beds!B179</f>
        <v>0</v>
      </c>
      <c r="C146" s="59">
        <v>1</v>
      </c>
      <c r="D146" s="56"/>
      <c r="E146" s="56"/>
      <c r="G146" s="58" t="s">
        <v>185</v>
      </c>
      <c r="H146" s="58" t="s">
        <v>186</v>
      </c>
      <c r="I146" s="58" t="s">
        <v>187</v>
      </c>
      <c r="J146" s="58" t="str">
        <f>Beds!C179</f>
        <v/>
      </c>
    </row>
    <row r="147" spans="1:10">
      <c r="A147" s="27">
        <f>Beds!B180</f>
        <v>0</v>
      </c>
      <c r="C147" s="59">
        <v>1</v>
      </c>
      <c r="D147" s="56"/>
      <c r="E147" s="56"/>
      <c r="G147" s="58" t="s">
        <v>185</v>
      </c>
      <c r="H147" s="58" t="s">
        <v>186</v>
      </c>
      <c r="I147" s="58" t="s">
        <v>187</v>
      </c>
      <c r="J147" s="58" t="str">
        <f>Beds!C180</f>
        <v/>
      </c>
    </row>
    <row r="148" spans="1:10">
      <c r="A148" s="27">
        <f>Beds!B181</f>
        <v>0</v>
      </c>
      <c r="C148" s="59">
        <v>1</v>
      </c>
      <c r="D148" s="56"/>
      <c r="E148" s="56"/>
      <c r="G148" s="58" t="s">
        <v>185</v>
      </c>
      <c r="H148" s="58" t="s">
        <v>186</v>
      </c>
      <c r="I148" s="58" t="s">
        <v>187</v>
      </c>
      <c r="J148" s="58" t="str">
        <f>Beds!C181</f>
        <v/>
      </c>
    </row>
    <row r="149" spans="1:10">
      <c r="A149" s="27">
        <f>Beds!B182</f>
        <v>0</v>
      </c>
      <c r="C149" s="59">
        <v>1</v>
      </c>
      <c r="D149" s="56"/>
      <c r="E149" s="56"/>
      <c r="G149" s="58" t="s">
        <v>185</v>
      </c>
      <c r="H149" s="58" t="s">
        <v>186</v>
      </c>
      <c r="I149" s="58" t="s">
        <v>187</v>
      </c>
      <c r="J149" s="58" t="str">
        <f>Beds!C182</f>
        <v/>
      </c>
    </row>
    <row r="150" spans="1:10">
      <c r="A150" s="27">
        <f>Beds!B183</f>
        <v>0</v>
      </c>
      <c r="C150" s="59">
        <v>1</v>
      </c>
      <c r="D150" s="56"/>
      <c r="E150" s="56"/>
      <c r="G150" s="58" t="s">
        <v>185</v>
      </c>
      <c r="H150" s="58" t="s">
        <v>186</v>
      </c>
      <c r="I150" s="58" t="s">
        <v>187</v>
      </c>
      <c r="J150" s="58" t="str">
        <f>Beds!C183</f>
        <v/>
      </c>
    </row>
    <row r="151" spans="1:10">
      <c r="A151" s="27">
        <f>Beds!B184</f>
        <v>0</v>
      </c>
      <c r="C151" s="59">
        <v>1</v>
      </c>
      <c r="D151" s="56"/>
      <c r="E151" s="56"/>
      <c r="G151" s="58" t="s">
        <v>185</v>
      </c>
      <c r="H151" s="58" t="s">
        <v>186</v>
      </c>
      <c r="I151" s="58" t="s">
        <v>187</v>
      </c>
      <c r="J151" s="58" t="str">
        <f>Beds!C184</f>
        <v/>
      </c>
    </row>
    <row r="152" spans="1:10">
      <c r="A152" s="27">
        <f>Beds!B185</f>
        <v>0</v>
      </c>
      <c r="C152" s="59">
        <v>1</v>
      </c>
      <c r="D152" s="56"/>
      <c r="E152" s="56"/>
      <c r="G152" s="58" t="s">
        <v>185</v>
      </c>
      <c r="H152" s="58" t="s">
        <v>186</v>
      </c>
      <c r="I152" s="58" t="s">
        <v>187</v>
      </c>
      <c r="J152" s="58" t="str">
        <f>Beds!C185</f>
        <v/>
      </c>
    </row>
    <row r="153" spans="1:10">
      <c r="A153" s="27">
        <f>Beds!B186</f>
        <v>0</v>
      </c>
      <c r="C153" s="59">
        <v>1</v>
      </c>
      <c r="D153" s="56"/>
      <c r="E153" s="56"/>
      <c r="G153" s="58" t="s">
        <v>185</v>
      </c>
      <c r="H153" s="58" t="s">
        <v>186</v>
      </c>
      <c r="I153" s="58" t="s">
        <v>187</v>
      </c>
      <c r="J153" s="58" t="str">
        <f>Beds!C186</f>
        <v/>
      </c>
    </row>
    <row r="154" spans="1:10">
      <c r="A154" s="27">
        <f>Beds!B187</f>
        <v>0</v>
      </c>
      <c r="C154" s="59">
        <v>1</v>
      </c>
      <c r="D154" s="56"/>
      <c r="E154" s="56"/>
      <c r="G154" s="58" t="s">
        <v>185</v>
      </c>
      <c r="H154" s="58" t="s">
        <v>186</v>
      </c>
      <c r="I154" s="58" t="s">
        <v>187</v>
      </c>
      <c r="J154" s="58" t="str">
        <f>Beds!C187</f>
        <v/>
      </c>
    </row>
    <row r="155" spans="1:10">
      <c r="A155" s="27">
        <f>Beds!B188</f>
        <v>0</v>
      </c>
      <c r="C155" s="59">
        <v>1</v>
      </c>
      <c r="D155" s="56"/>
      <c r="E155" s="56"/>
      <c r="G155" s="58" t="s">
        <v>185</v>
      </c>
      <c r="H155" s="58" t="s">
        <v>186</v>
      </c>
      <c r="I155" s="58" t="s">
        <v>187</v>
      </c>
      <c r="J155" s="58" t="str">
        <f>Beds!C188</f>
        <v/>
      </c>
    </row>
    <row r="156" spans="1:10">
      <c r="A156" s="27">
        <f>Beds!B189</f>
        <v>0</v>
      </c>
      <c r="C156" s="59">
        <v>1</v>
      </c>
      <c r="D156" s="56"/>
      <c r="E156" s="56"/>
      <c r="G156" s="58" t="s">
        <v>185</v>
      </c>
      <c r="H156" s="58" t="s">
        <v>186</v>
      </c>
      <c r="I156" s="58" t="s">
        <v>187</v>
      </c>
      <c r="J156" s="58" t="str">
        <f>Beds!C189</f>
        <v/>
      </c>
    </row>
    <row r="157" spans="1:10">
      <c r="A157" s="27">
        <f>Beds!B190</f>
        <v>0</v>
      </c>
      <c r="C157" s="59">
        <v>1</v>
      </c>
      <c r="D157" s="56"/>
      <c r="E157" s="56"/>
      <c r="G157" s="58" t="s">
        <v>185</v>
      </c>
      <c r="H157" s="58" t="s">
        <v>186</v>
      </c>
      <c r="I157" s="58" t="s">
        <v>187</v>
      </c>
      <c r="J157" s="58" t="str">
        <f>Beds!C190</f>
        <v/>
      </c>
    </row>
    <row r="158" spans="1:10">
      <c r="A158" s="27">
        <f>Beds!B191</f>
        <v>0</v>
      </c>
      <c r="C158" s="59">
        <v>1</v>
      </c>
      <c r="D158" s="56"/>
      <c r="E158" s="56"/>
      <c r="G158" s="58" t="s">
        <v>185</v>
      </c>
      <c r="H158" s="58" t="s">
        <v>186</v>
      </c>
      <c r="I158" s="58" t="s">
        <v>187</v>
      </c>
      <c r="J158" s="58" t="str">
        <f>Beds!C191</f>
        <v/>
      </c>
    </row>
    <row r="159" spans="1:10">
      <c r="A159" s="27">
        <f>Beds!B192</f>
        <v>0</v>
      </c>
      <c r="C159" s="59">
        <v>1</v>
      </c>
      <c r="D159" s="56"/>
      <c r="E159" s="56"/>
      <c r="G159" s="58" t="s">
        <v>185</v>
      </c>
      <c r="H159" s="58" t="s">
        <v>186</v>
      </c>
      <c r="I159" s="58" t="s">
        <v>187</v>
      </c>
      <c r="J159" s="58" t="str">
        <f>Beds!C192</f>
        <v/>
      </c>
    </row>
    <row r="160" spans="1:10">
      <c r="A160" s="27">
        <f>Beds!B193</f>
        <v>0</v>
      </c>
      <c r="C160" s="59">
        <v>1</v>
      </c>
      <c r="D160" s="56"/>
      <c r="E160" s="56"/>
      <c r="G160" s="58" t="s">
        <v>185</v>
      </c>
      <c r="H160" s="58" t="s">
        <v>186</v>
      </c>
      <c r="I160" s="58" t="s">
        <v>187</v>
      </c>
      <c r="J160" s="58" t="str">
        <f>Beds!C193</f>
        <v/>
      </c>
    </row>
    <row r="161" spans="1:10">
      <c r="A161" s="27">
        <f>Beds!B194</f>
        <v>0</v>
      </c>
      <c r="C161" s="59">
        <v>1</v>
      </c>
      <c r="D161" s="56"/>
      <c r="E161" s="56"/>
      <c r="G161" s="58" t="s">
        <v>185</v>
      </c>
      <c r="H161" s="58" t="s">
        <v>186</v>
      </c>
      <c r="I161" s="58" t="s">
        <v>187</v>
      </c>
      <c r="J161" s="58" t="str">
        <f>Beds!C194</f>
        <v/>
      </c>
    </row>
    <row r="162" spans="1:10">
      <c r="A162" s="27">
        <f>Beds!B195</f>
        <v>0</v>
      </c>
      <c r="C162" s="59">
        <v>1</v>
      </c>
      <c r="D162" s="56"/>
      <c r="E162" s="56"/>
      <c r="G162" s="58" t="s">
        <v>185</v>
      </c>
      <c r="H162" s="58" t="s">
        <v>186</v>
      </c>
      <c r="I162" s="58" t="s">
        <v>187</v>
      </c>
      <c r="J162" s="58" t="str">
        <f>Beds!C195</f>
        <v/>
      </c>
    </row>
    <row r="163" spans="1:10">
      <c r="A163" s="27">
        <f>Beds!B196</f>
        <v>0</v>
      </c>
      <c r="C163" s="59">
        <v>1</v>
      </c>
      <c r="D163" s="56"/>
      <c r="E163" s="56"/>
      <c r="G163" s="58" t="s">
        <v>185</v>
      </c>
      <c r="H163" s="58" t="s">
        <v>186</v>
      </c>
      <c r="I163" s="58" t="s">
        <v>187</v>
      </c>
      <c r="J163" s="58" t="str">
        <f>Beds!C196</f>
        <v/>
      </c>
    </row>
    <row r="164" spans="1:10">
      <c r="A164" s="27">
        <f>Beds!B197</f>
        <v>0</v>
      </c>
      <c r="C164" s="59">
        <v>1</v>
      </c>
      <c r="D164" s="56"/>
      <c r="E164" s="56"/>
      <c r="G164" s="58" t="s">
        <v>185</v>
      </c>
      <c r="H164" s="58" t="s">
        <v>186</v>
      </c>
      <c r="I164" s="58" t="s">
        <v>187</v>
      </c>
      <c r="J164" s="58" t="str">
        <f>Beds!C197</f>
        <v/>
      </c>
    </row>
    <row r="165" spans="1:10">
      <c r="A165" s="27">
        <f>Beds!B198</f>
        <v>0</v>
      </c>
      <c r="C165" s="59">
        <v>1</v>
      </c>
      <c r="D165" s="56"/>
      <c r="E165" s="56"/>
      <c r="G165" s="58" t="s">
        <v>185</v>
      </c>
      <c r="H165" s="58" t="s">
        <v>186</v>
      </c>
      <c r="I165" s="58" t="s">
        <v>187</v>
      </c>
      <c r="J165" s="58" t="str">
        <f>Beds!C198</f>
        <v/>
      </c>
    </row>
    <row r="166" spans="1:10">
      <c r="A166" s="27">
        <f>Beds!B199</f>
        <v>0</v>
      </c>
      <c r="C166" s="59">
        <v>1</v>
      </c>
      <c r="D166" s="56"/>
      <c r="E166" s="56"/>
      <c r="G166" s="58" t="s">
        <v>185</v>
      </c>
      <c r="H166" s="58" t="s">
        <v>186</v>
      </c>
      <c r="I166" s="58" t="s">
        <v>187</v>
      </c>
      <c r="J166" s="58" t="str">
        <f>Beds!C199</f>
        <v/>
      </c>
    </row>
    <row r="167" spans="1:10">
      <c r="A167" s="27">
        <f>Beds!B200</f>
        <v>0</v>
      </c>
      <c r="C167" s="59">
        <v>1</v>
      </c>
      <c r="D167" s="56"/>
      <c r="E167" s="56"/>
      <c r="G167" s="58" t="s">
        <v>185</v>
      </c>
      <c r="H167" s="58" t="s">
        <v>186</v>
      </c>
      <c r="I167" s="58" t="s">
        <v>187</v>
      </c>
      <c r="J167" s="58" t="str">
        <f>Beds!C200</f>
        <v/>
      </c>
    </row>
    <row r="168" spans="1:10">
      <c r="A168" s="27">
        <f>Beds!B201</f>
        <v>0</v>
      </c>
      <c r="C168" s="59">
        <v>1</v>
      </c>
      <c r="D168" s="56"/>
      <c r="E168" s="56"/>
      <c r="G168" s="58" t="s">
        <v>185</v>
      </c>
      <c r="H168" s="58" t="s">
        <v>186</v>
      </c>
      <c r="I168" s="58" t="s">
        <v>187</v>
      </c>
      <c r="J168" s="58" t="str">
        <f>Beds!C201</f>
        <v/>
      </c>
    </row>
    <row r="169" spans="1:10">
      <c r="A169" s="27">
        <f>Beds!B202</f>
        <v>0</v>
      </c>
      <c r="C169" s="59">
        <v>1</v>
      </c>
      <c r="D169" s="56"/>
      <c r="E169" s="56"/>
      <c r="G169" s="58" t="s">
        <v>185</v>
      </c>
      <c r="H169" s="58" t="s">
        <v>186</v>
      </c>
      <c r="I169" s="58" t="s">
        <v>187</v>
      </c>
      <c r="J169" s="58" t="str">
        <f>Beds!C202</f>
        <v/>
      </c>
    </row>
    <row r="170" spans="1:10">
      <c r="A170" s="27">
        <f>Beds!B203</f>
        <v>0</v>
      </c>
      <c r="C170" s="59">
        <v>1</v>
      </c>
      <c r="D170" s="56"/>
      <c r="E170" s="56"/>
      <c r="G170" s="58" t="s">
        <v>185</v>
      </c>
      <c r="H170" s="58" t="s">
        <v>186</v>
      </c>
      <c r="I170" s="58" t="s">
        <v>187</v>
      </c>
      <c r="J170" s="58" t="str">
        <f>Beds!C203</f>
        <v/>
      </c>
    </row>
    <row r="171" spans="1:10">
      <c r="A171" s="27">
        <f>Beds!B204</f>
        <v>0</v>
      </c>
      <c r="C171" s="59">
        <v>1</v>
      </c>
      <c r="D171" s="56"/>
      <c r="E171" s="56"/>
      <c r="G171" s="58" t="s">
        <v>185</v>
      </c>
      <c r="H171" s="58" t="s">
        <v>186</v>
      </c>
      <c r="I171" s="58" t="s">
        <v>187</v>
      </c>
      <c r="J171" s="58" t="str">
        <f>Beds!C204</f>
        <v/>
      </c>
    </row>
    <row r="172" spans="1:10">
      <c r="A172" s="27">
        <f>Beds!B205</f>
        <v>0</v>
      </c>
      <c r="C172" s="59">
        <v>1</v>
      </c>
      <c r="D172" s="56"/>
      <c r="E172" s="56"/>
      <c r="G172" s="58" t="s">
        <v>185</v>
      </c>
      <c r="H172" s="58" t="s">
        <v>186</v>
      </c>
      <c r="I172" s="58" t="s">
        <v>187</v>
      </c>
      <c r="J172" s="58" t="str">
        <f>Beds!C205</f>
        <v/>
      </c>
    </row>
    <row r="173" spans="1:10">
      <c r="A173" s="27">
        <f>Beds!B206</f>
        <v>0</v>
      </c>
      <c r="C173" s="59">
        <v>1</v>
      </c>
      <c r="D173" s="56"/>
      <c r="E173" s="56"/>
      <c r="G173" s="58" t="s">
        <v>185</v>
      </c>
      <c r="H173" s="58" t="s">
        <v>186</v>
      </c>
      <c r="I173" s="58" t="s">
        <v>187</v>
      </c>
      <c r="J173" s="58" t="str">
        <f>Beds!C206</f>
        <v/>
      </c>
    </row>
    <row r="174" spans="1:10">
      <c r="A174" s="27">
        <f>Beds!B207</f>
        <v>0</v>
      </c>
      <c r="C174" s="59">
        <v>1</v>
      </c>
      <c r="D174" s="56"/>
      <c r="E174" s="56"/>
      <c r="G174" s="58" t="s">
        <v>185</v>
      </c>
      <c r="H174" s="58" t="s">
        <v>186</v>
      </c>
      <c r="I174" s="58" t="s">
        <v>187</v>
      </c>
      <c r="J174" s="58" t="str">
        <f>Beds!C207</f>
        <v/>
      </c>
    </row>
    <row r="175" spans="1:10">
      <c r="A175" s="27">
        <f>Beds!B208</f>
        <v>0</v>
      </c>
      <c r="C175" s="59">
        <v>1</v>
      </c>
      <c r="D175" s="56"/>
      <c r="E175" s="56"/>
      <c r="G175" s="58" t="s">
        <v>185</v>
      </c>
      <c r="H175" s="58" t="s">
        <v>186</v>
      </c>
      <c r="I175" s="58" t="s">
        <v>187</v>
      </c>
      <c r="J175" s="58" t="str">
        <f>Beds!C208</f>
        <v/>
      </c>
    </row>
    <row r="176" spans="1:10">
      <c r="A176" s="27">
        <f>Beds!B209</f>
        <v>0</v>
      </c>
      <c r="C176" s="59">
        <v>1</v>
      </c>
      <c r="D176" s="56"/>
      <c r="E176" s="56"/>
      <c r="G176" s="58" t="s">
        <v>185</v>
      </c>
      <c r="H176" s="58" t="s">
        <v>186</v>
      </c>
      <c r="I176" s="58" t="s">
        <v>187</v>
      </c>
      <c r="J176" s="58" t="str">
        <f>Beds!C209</f>
        <v/>
      </c>
    </row>
    <row r="177" spans="1:10">
      <c r="A177" s="27">
        <f>Beds!B210</f>
        <v>0</v>
      </c>
      <c r="C177" s="59">
        <v>1</v>
      </c>
      <c r="D177" s="56"/>
      <c r="E177" s="56"/>
      <c r="G177" s="58" t="s">
        <v>185</v>
      </c>
      <c r="H177" s="58" t="s">
        <v>186</v>
      </c>
      <c r="I177" s="58" t="s">
        <v>187</v>
      </c>
      <c r="J177" s="58" t="str">
        <f>Beds!C210</f>
        <v/>
      </c>
    </row>
    <row r="178" spans="1:10">
      <c r="A178" s="27">
        <f>Beds!B211</f>
        <v>0</v>
      </c>
      <c r="C178" s="59">
        <v>1</v>
      </c>
      <c r="D178" s="56"/>
      <c r="E178" s="56"/>
      <c r="G178" s="58" t="s">
        <v>185</v>
      </c>
      <c r="H178" s="58" t="s">
        <v>186</v>
      </c>
      <c r="I178" s="58" t="s">
        <v>187</v>
      </c>
      <c r="J178" s="58" t="str">
        <f>Beds!C211</f>
        <v/>
      </c>
    </row>
    <row r="179" spans="1:10">
      <c r="A179" s="27">
        <f>Beds!B212</f>
        <v>0</v>
      </c>
      <c r="C179" s="59">
        <v>1</v>
      </c>
      <c r="D179" s="56"/>
      <c r="E179" s="56"/>
      <c r="G179" s="58" t="s">
        <v>185</v>
      </c>
      <c r="H179" s="58" t="s">
        <v>186</v>
      </c>
      <c r="I179" s="58" t="s">
        <v>187</v>
      </c>
      <c r="J179" s="58" t="str">
        <f>Beds!C212</f>
        <v/>
      </c>
    </row>
    <row r="180" spans="1:10">
      <c r="A180" s="27">
        <f>Beds!B213</f>
        <v>0</v>
      </c>
      <c r="C180" s="59">
        <v>1</v>
      </c>
      <c r="D180" s="56"/>
      <c r="E180" s="56"/>
      <c r="G180" s="58" t="s">
        <v>185</v>
      </c>
      <c r="H180" s="58" t="s">
        <v>186</v>
      </c>
      <c r="I180" s="58" t="s">
        <v>187</v>
      </c>
      <c r="J180" s="58" t="str">
        <f>Beds!C213</f>
        <v/>
      </c>
    </row>
    <row r="181" spans="1:10">
      <c r="A181" s="27">
        <f>Beds!B214</f>
        <v>0</v>
      </c>
      <c r="C181" s="59">
        <v>1</v>
      </c>
      <c r="D181" s="56"/>
      <c r="E181" s="56"/>
      <c r="G181" s="58" t="s">
        <v>185</v>
      </c>
      <c r="H181" s="58" t="s">
        <v>186</v>
      </c>
      <c r="I181" s="58" t="s">
        <v>187</v>
      </c>
      <c r="J181" s="58" t="str">
        <f>Beds!C214</f>
        <v/>
      </c>
    </row>
    <row r="182" spans="1:10">
      <c r="A182" s="27">
        <f>Beds!B215</f>
        <v>0</v>
      </c>
      <c r="C182" s="59">
        <v>1</v>
      </c>
      <c r="D182" s="56"/>
      <c r="E182" s="56"/>
      <c r="G182" s="58" t="s">
        <v>185</v>
      </c>
      <c r="H182" s="58" t="s">
        <v>186</v>
      </c>
      <c r="I182" s="58" t="s">
        <v>187</v>
      </c>
      <c r="J182" s="58" t="str">
        <f>Beds!C215</f>
        <v/>
      </c>
    </row>
    <row r="183" spans="1:10">
      <c r="A183" s="27">
        <f>Beds!B216</f>
        <v>0</v>
      </c>
      <c r="C183" s="59">
        <v>1</v>
      </c>
      <c r="D183" s="56"/>
      <c r="E183" s="56"/>
      <c r="G183" s="58" t="s">
        <v>185</v>
      </c>
      <c r="H183" s="58" t="s">
        <v>186</v>
      </c>
      <c r="I183" s="58" t="s">
        <v>187</v>
      </c>
      <c r="J183" s="58" t="str">
        <f>Beds!C216</f>
        <v/>
      </c>
    </row>
    <row r="184" spans="1:10">
      <c r="A184" s="27">
        <f>Beds!B217</f>
        <v>0</v>
      </c>
      <c r="C184" s="59">
        <v>1</v>
      </c>
      <c r="D184" s="56"/>
      <c r="E184" s="56"/>
      <c r="G184" s="58" t="s">
        <v>185</v>
      </c>
      <c r="H184" s="58" t="s">
        <v>186</v>
      </c>
      <c r="I184" s="58" t="s">
        <v>187</v>
      </c>
      <c r="J184" s="58" t="str">
        <f>Beds!C217</f>
        <v/>
      </c>
    </row>
    <row r="185" spans="1:10">
      <c r="A185" s="27">
        <f>Beds!B218</f>
        <v>0</v>
      </c>
      <c r="C185" s="59">
        <v>1</v>
      </c>
      <c r="D185" s="56"/>
      <c r="E185" s="56"/>
      <c r="G185" s="58" t="s">
        <v>185</v>
      </c>
      <c r="H185" s="58" t="s">
        <v>186</v>
      </c>
      <c r="I185" s="58" t="s">
        <v>187</v>
      </c>
      <c r="J185" s="58" t="str">
        <f>Beds!C218</f>
        <v/>
      </c>
    </row>
    <row r="186" spans="1:10">
      <c r="A186" s="27">
        <f>Beds!B219</f>
        <v>0</v>
      </c>
      <c r="C186" s="59">
        <v>1</v>
      </c>
      <c r="D186" s="56"/>
      <c r="E186" s="56"/>
      <c r="G186" s="58" t="s">
        <v>185</v>
      </c>
      <c r="H186" s="58" t="s">
        <v>186</v>
      </c>
      <c r="I186" s="58" t="s">
        <v>187</v>
      </c>
      <c r="J186" s="58" t="str">
        <f>Beds!C219</f>
        <v/>
      </c>
    </row>
    <row r="187" spans="1:10">
      <c r="A187" s="27">
        <f>Beds!B220</f>
        <v>0</v>
      </c>
      <c r="C187" s="59">
        <v>1</v>
      </c>
      <c r="D187" s="56"/>
      <c r="E187" s="56"/>
      <c r="G187" s="58" t="s">
        <v>185</v>
      </c>
      <c r="H187" s="58" t="s">
        <v>186</v>
      </c>
      <c r="I187" s="58" t="s">
        <v>187</v>
      </c>
      <c r="J187" s="58" t="str">
        <f>Beds!C220</f>
        <v/>
      </c>
    </row>
    <row r="188" spans="1:10">
      <c r="A188" s="27">
        <f>Beds!B221</f>
        <v>0</v>
      </c>
      <c r="C188" s="59">
        <v>1</v>
      </c>
      <c r="D188" s="56"/>
      <c r="E188" s="56"/>
      <c r="G188" s="58" t="s">
        <v>185</v>
      </c>
      <c r="H188" s="58" t="s">
        <v>186</v>
      </c>
      <c r="I188" s="58" t="s">
        <v>187</v>
      </c>
      <c r="J188" s="58" t="str">
        <f>Beds!C221</f>
        <v/>
      </c>
    </row>
    <row r="189" spans="1:10">
      <c r="A189" s="27">
        <f>Beds!B222</f>
        <v>0</v>
      </c>
      <c r="C189" s="59">
        <v>1</v>
      </c>
      <c r="D189" s="56"/>
      <c r="E189" s="56"/>
      <c r="G189" s="58" t="s">
        <v>185</v>
      </c>
      <c r="H189" s="58" t="s">
        <v>186</v>
      </c>
      <c r="I189" s="58" t="s">
        <v>187</v>
      </c>
      <c r="J189" s="58" t="str">
        <f>Beds!C222</f>
        <v/>
      </c>
    </row>
    <row r="190" spans="1:10">
      <c r="A190" s="27">
        <f>Beds!B223</f>
        <v>0</v>
      </c>
      <c r="C190" s="59">
        <v>1</v>
      </c>
      <c r="D190" s="56"/>
      <c r="E190" s="56"/>
      <c r="G190" s="58" t="s">
        <v>185</v>
      </c>
      <c r="H190" s="58" t="s">
        <v>186</v>
      </c>
      <c r="I190" s="58" t="s">
        <v>187</v>
      </c>
      <c r="J190" s="58" t="str">
        <f>Beds!C223</f>
        <v/>
      </c>
    </row>
    <row r="191" spans="1:10">
      <c r="A191" s="27">
        <f>Beds!B224</f>
        <v>0</v>
      </c>
      <c r="C191" s="59">
        <v>1</v>
      </c>
      <c r="D191" s="56"/>
      <c r="E191" s="56"/>
      <c r="G191" s="58" t="s">
        <v>185</v>
      </c>
      <c r="H191" s="58" t="s">
        <v>186</v>
      </c>
      <c r="I191" s="58" t="s">
        <v>187</v>
      </c>
      <c r="J191" s="58" t="str">
        <f>Beds!C224</f>
        <v/>
      </c>
    </row>
    <row r="192" spans="1:10">
      <c r="A192" s="27">
        <f>Beds!B225</f>
        <v>0</v>
      </c>
      <c r="C192" s="59">
        <v>1</v>
      </c>
      <c r="D192" s="56"/>
      <c r="E192" s="56"/>
      <c r="G192" s="58" t="s">
        <v>185</v>
      </c>
      <c r="H192" s="58" t="s">
        <v>186</v>
      </c>
      <c r="I192" s="58" t="s">
        <v>187</v>
      </c>
      <c r="J192" s="58" t="str">
        <f>Beds!C225</f>
        <v/>
      </c>
    </row>
    <row r="193" spans="1:10">
      <c r="A193" s="27">
        <f>Beds!B226</f>
        <v>0</v>
      </c>
      <c r="C193" s="59">
        <v>1</v>
      </c>
      <c r="D193" s="56"/>
      <c r="E193" s="56"/>
      <c r="G193" s="58" t="s">
        <v>185</v>
      </c>
      <c r="H193" s="58" t="s">
        <v>186</v>
      </c>
      <c r="I193" s="58" t="s">
        <v>187</v>
      </c>
      <c r="J193" s="58" t="str">
        <f>Beds!C226</f>
        <v/>
      </c>
    </row>
    <row r="194" spans="1:10">
      <c r="A194" s="27">
        <f>Beds!B227</f>
        <v>0</v>
      </c>
      <c r="C194" s="59">
        <v>1</v>
      </c>
      <c r="D194" s="56"/>
      <c r="E194" s="56"/>
      <c r="G194" s="58" t="s">
        <v>185</v>
      </c>
      <c r="H194" s="58" t="s">
        <v>186</v>
      </c>
      <c r="I194" s="58" t="s">
        <v>187</v>
      </c>
      <c r="J194" s="58" t="str">
        <f>Beds!C227</f>
        <v/>
      </c>
    </row>
    <row r="195" spans="1:10">
      <c r="A195" s="27">
        <f>Beds!B228</f>
        <v>0</v>
      </c>
      <c r="C195" s="59">
        <v>1</v>
      </c>
      <c r="D195" s="56"/>
      <c r="E195" s="56"/>
      <c r="G195" s="58" t="s">
        <v>185</v>
      </c>
      <c r="H195" s="58" t="s">
        <v>186</v>
      </c>
      <c r="I195" s="58" t="s">
        <v>187</v>
      </c>
      <c r="J195" s="58" t="str">
        <f>Beds!C228</f>
        <v/>
      </c>
    </row>
    <row r="196" spans="1:10">
      <c r="A196" s="27">
        <f>Beds!B229</f>
        <v>0</v>
      </c>
      <c r="C196" s="59">
        <v>1</v>
      </c>
      <c r="D196" s="56"/>
      <c r="E196" s="56"/>
      <c r="G196" s="58" t="s">
        <v>185</v>
      </c>
      <c r="H196" s="58" t="s">
        <v>186</v>
      </c>
      <c r="I196" s="58" t="s">
        <v>187</v>
      </c>
      <c r="J196" s="58" t="str">
        <f>Beds!C229</f>
        <v/>
      </c>
    </row>
    <row r="197" spans="1:10">
      <c r="A197" s="27">
        <f>Beds!B230</f>
        <v>0</v>
      </c>
      <c r="C197" s="59">
        <v>1</v>
      </c>
      <c r="D197" s="56"/>
      <c r="E197" s="56"/>
      <c r="G197" s="58" t="s">
        <v>185</v>
      </c>
      <c r="H197" s="58" t="s">
        <v>186</v>
      </c>
      <c r="I197" s="58" t="s">
        <v>187</v>
      </c>
      <c r="J197" s="58" t="str">
        <f>Beds!C230</f>
        <v/>
      </c>
    </row>
    <row r="198" spans="1:10">
      <c r="A198" s="27">
        <f>Beds!B231</f>
        <v>0</v>
      </c>
      <c r="C198" s="59">
        <v>1</v>
      </c>
      <c r="D198" s="56"/>
      <c r="E198" s="56"/>
      <c r="G198" s="58" t="s">
        <v>185</v>
      </c>
      <c r="H198" s="58" t="s">
        <v>186</v>
      </c>
      <c r="I198" s="58" t="s">
        <v>187</v>
      </c>
      <c r="J198" s="58" t="str">
        <f>Beds!C231</f>
        <v/>
      </c>
    </row>
    <row r="199" spans="1:10">
      <c r="A199" s="27">
        <f>Beds!B232</f>
        <v>0</v>
      </c>
      <c r="C199" s="59">
        <v>1</v>
      </c>
      <c r="D199" s="56"/>
      <c r="E199" s="56"/>
      <c r="G199" s="58" t="s">
        <v>185</v>
      </c>
      <c r="H199" s="58" t="s">
        <v>186</v>
      </c>
      <c r="I199" s="58" t="s">
        <v>187</v>
      </c>
      <c r="J199" s="58" t="str">
        <f>Beds!C232</f>
        <v/>
      </c>
    </row>
    <row r="200" spans="1:10">
      <c r="A200" s="27">
        <f>Beds!B233</f>
        <v>0</v>
      </c>
      <c r="C200" s="59">
        <v>1</v>
      </c>
      <c r="D200" s="56"/>
      <c r="E200" s="56"/>
      <c r="G200" s="58" t="s">
        <v>185</v>
      </c>
      <c r="H200" s="58" t="s">
        <v>186</v>
      </c>
      <c r="I200" s="58" t="s">
        <v>187</v>
      </c>
      <c r="J200" s="58" t="str">
        <f>Beds!C233</f>
        <v/>
      </c>
    </row>
    <row r="201" spans="1:10">
      <c r="A201" s="27">
        <f>Beds!B234</f>
        <v>0</v>
      </c>
      <c r="C201" s="59">
        <v>1</v>
      </c>
      <c r="D201" s="56"/>
      <c r="E201" s="56"/>
      <c r="G201" s="58" t="s">
        <v>185</v>
      </c>
      <c r="H201" s="58" t="s">
        <v>186</v>
      </c>
      <c r="I201" s="58" t="s">
        <v>187</v>
      </c>
      <c r="J201" s="58" t="str">
        <f>Beds!C234</f>
        <v/>
      </c>
    </row>
    <row r="202" spans="1:10">
      <c r="A202" s="27">
        <f>Beds!B235</f>
        <v>0</v>
      </c>
      <c r="C202" s="59">
        <v>1</v>
      </c>
      <c r="D202" s="56"/>
      <c r="E202" s="56"/>
      <c r="G202" s="58" t="s">
        <v>185</v>
      </c>
      <c r="H202" s="58" t="s">
        <v>186</v>
      </c>
      <c r="I202" s="58" t="s">
        <v>187</v>
      </c>
      <c r="J202" s="58" t="str">
        <f>Beds!C235</f>
        <v/>
      </c>
    </row>
    <row r="203" spans="1:10">
      <c r="A203" s="27">
        <f>Beds!B236</f>
        <v>0</v>
      </c>
      <c r="C203" s="59">
        <v>1</v>
      </c>
      <c r="D203" s="56"/>
      <c r="E203" s="56"/>
      <c r="G203" s="58" t="s">
        <v>185</v>
      </c>
      <c r="H203" s="58" t="s">
        <v>186</v>
      </c>
      <c r="I203" s="58" t="s">
        <v>187</v>
      </c>
      <c r="J203" s="58" t="str">
        <f>Beds!C236</f>
        <v/>
      </c>
    </row>
    <row r="204" spans="1:10">
      <c r="A204" s="27">
        <f>Beds!B237</f>
        <v>0</v>
      </c>
      <c r="C204" s="59">
        <v>1</v>
      </c>
      <c r="D204" s="56"/>
      <c r="E204" s="56"/>
      <c r="G204" s="58" t="s">
        <v>185</v>
      </c>
      <c r="H204" s="58" t="s">
        <v>186</v>
      </c>
      <c r="I204" s="58" t="s">
        <v>187</v>
      </c>
      <c r="J204" s="58" t="str">
        <f>Beds!C237</f>
        <v/>
      </c>
    </row>
    <row r="205" spans="1:10">
      <c r="A205" s="27">
        <f>Beds!B238</f>
        <v>0</v>
      </c>
      <c r="C205" s="59">
        <v>1</v>
      </c>
      <c r="D205" s="56"/>
      <c r="E205" s="56"/>
      <c r="G205" s="58" t="s">
        <v>185</v>
      </c>
      <c r="H205" s="58" t="s">
        <v>186</v>
      </c>
      <c r="I205" s="58" t="s">
        <v>187</v>
      </c>
      <c r="J205" s="58" t="str">
        <f>Beds!C238</f>
        <v/>
      </c>
    </row>
    <row r="206" spans="1:10">
      <c r="A206" s="27">
        <f>Beds!B239</f>
        <v>0</v>
      </c>
      <c r="C206" s="59">
        <v>1</v>
      </c>
      <c r="D206" s="56"/>
      <c r="E206" s="56"/>
      <c r="G206" s="58" t="s">
        <v>185</v>
      </c>
      <c r="H206" s="58" t="s">
        <v>186</v>
      </c>
      <c r="I206" s="58" t="s">
        <v>187</v>
      </c>
      <c r="J206" s="58" t="str">
        <f>Beds!C239</f>
        <v/>
      </c>
    </row>
    <row r="207" spans="1:10">
      <c r="A207" s="27">
        <f>Beds!B240</f>
        <v>0</v>
      </c>
      <c r="C207" s="59">
        <v>1</v>
      </c>
      <c r="D207" s="56"/>
      <c r="E207" s="56"/>
      <c r="G207" s="58" t="s">
        <v>185</v>
      </c>
      <c r="H207" s="58" t="s">
        <v>186</v>
      </c>
      <c r="I207" s="58" t="s">
        <v>187</v>
      </c>
      <c r="J207" s="58" t="str">
        <f>Beds!C240</f>
        <v/>
      </c>
    </row>
    <row r="208" spans="1:10">
      <c r="A208" s="27">
        <f>Beds!B241</f>
        <v>0</v>
      </c>
      <c r="C208" s="59">
        <v>1</v>
      </c>
      <c r="D208" s="56"/>
      <c r="E208" s="56"/>
      <c r="G208" s="58" t="s">
        <v>185</v>
      </c>
      <c r="H208" s="58" t="s">
        <v>186</v>
      </c>
      <c r="I208" s="58" t="s">
        <v>187</v>
      </c>
      <c r="J208" s="58" t="str">
        <f>Beds!C241</f>
        <v/>
      </c>
    </row>
    <row r="209" spans="1:10">
      <c r="A209" s="27">
        <f>Beds!B242</f>
        <v>0</v>
      </c>
      <c r="C209" s="59">
        <v>1</v>
      </c>
      <c r="D209" s="56"/>
      <c r="E209" s="56"/>
      <c r="G209" s="58" t="s">
        <v>185</v>
      </c>
      <c r="H209" s="58" t="s">
        <v>186</v>
      </c>
      <c r="I209" s="58" t="s">
        <v>187</v>
      </c>
      <c r="J209" s="58" t="str">
        <f>Beds!C242</f>
        <v/>
      </c>
    </row>
    <row r="210" spans="1:10">
      <c r="A210" s="27">
        <f>Beds!B243</f>
        <v>0</v>
      </c>
      <c r="C210" s="59">
        <v>1</v>
      </c>
      <c r="D210" s="56"/>
      <c r="E210" s="56"/>
      <c r="G210" s="58" t="s">
        <v>185</v>
      </c>
      <c r="H210" s="58" t="s">
        <v>186</v>
      </c>
      <c r="I210" s="58" t="s">
        <v>187</v>
      </c>
      <c r="J210" s="58" t="str">
        <f>Beds!C243</f>
        <v/>
      </c>
    </row>
    <row r="211" spans="1:10">
      <c r="A211" s="27">
        <f>Beds!B244</f>
        <v>0</v>
      </c>
      <c r="C211" s="59">
        <v>1</v>
      </c>
      <c r="D211" s="56"/>
      <c r="E211" s="56"/>
      <c r="G211" s="58" t="s">
        <v>185</v>
      </c>
      <c r="H211" s="58" t="s">
        <v>186</v>
      </c>
      <c r="I211" s="58" t="s">
        <v>187</v>
      </c>
      <c r="J211" s="58" t="str">
        <f>Beds!C244</f>
        <v/>
      </c>
    </row>
    <row r="212" spans="1:10">
      <c r="A212" s="27">
        <f>Beds!B245</f>
        <v>0</v>
      </c>
      <c r="C212" s="59">
        <v>1</v>
      </c>
      <c r="D212" s="56"/>
      <c r="E212" s="56"/>
      <c r="G212" s="58" t="s">
        <v>185</v>
      </c>
      <c r="H212" s="58" t="s">
        <v>186</v>
      </c>
      <c r="I212" s="58" t="s">
        <v>187</v>
      </c>
      <c r="J212" s="58" t="str">
        <f>Beds!C245</f>
        <v/>
      </c>
    </row>
    <row r="213" spans="1:10">
      <c r="A213" s="27">
        <f>Beds!B246</f>
        <v>0</v>
      </c>
      <c r="C213" s="59">
        <v>1</v>
      </c>
      <c r="D213" s="56"/>
      <c r="E213" s="56"/>
      <c r="G213" s="58" t="s">
        <v>185</v>
      </c>
      <c r="H213" s="58" t="s">
        <v>186</v>
      </c>
      <c r="I213" s="58" t="s">
        <v>187</v>
      </c>
      <c r="J213" s="58" t="str">
        <f>Beds!C246</f>
        <v/>
      </c>
    </row>
    <row r="214" spans="1:10">
      <c r="A214" s="27">
        <f>Beds!B247</f>
        <v>0</v>
      </c>
      <c r="C214" s="59">
        <v>1</v>
      </c>
      <c r="D214" s="56"/>
      <c r="E214" s="56"/>
      <c r="G214" s="58" t="s">
        <v>185</v>
      </c>
      <c r="H214" s="58" t="s">
        <v>186</v>
      </c>
      <c r="I214" s="58" t="s">
        <v>187</v>
      </c>
      <c r="J214" s="58" t="str">
        <f>Beds!C247</f>
        <v/>
      </c>
    </row>
    <row r="215" spans="1:10">
      <c r="A215" s="27">
        <f>Beds!B248</f>
        <v>0</v>
      </c>
      <c r="C215" s="59">
        <v>1</v>
      </c>
      <c r="D215" s="56"/>
      <c r="E215" s="56"/>
      <c r="G215" s="58" t="s">
        <v>185</v>
      </c>
      <c r="H215" s="58" t="s">
        <v>186</v>
      </c>
      <c r="I215" s="58" t="s">
        <v>187</v>
      </c>
      <c r="J215" s="58" t="str">
        <f>Beds!C248</f>
        <v/>
      </c>
    </row>
    <row r="216" spans="1:10">
      <c r="A216" s="27">
        <f>Beds!B249</f>
        <v>0</v>
      </c>
      <c r="C216" s="59">
        <v>1</v>
      </c>
      <c r="D216" s="56"/>
      <c r="E216" s="56"/>
      <c r="G216" s="58" t="s">
        <v>185</v>
      </c>
      <c r="H216" s="58" t="s">
        <v>186</v>
      </c>
      <c r="I216" s="58" t="s">
        <v>187</v>
      </c>
      <c r="J216" s="58" t="str">
        <f>Beds!C249</f>
        <v/>
      </c>
    </row>
    <row r="217" spans="1:10">
      <c r="A217" s="27">
        <f>Beds!B250</f>
        <v>0</v>
      </c>
      <c r="C217" s="59">
        <v>1</v>
      </c>
      <c r="D217" s="56"/>
      <c r="E217" s="56"/>
      <c r="G217" s="58" t="s">
        <v>185</v>
      </c>
      <c r="H217" s="58" t="s">
        <v>186</v>
      </c>
      <c r="I217" s="58" t="s">
        <v>187</v>
      </c>
      <c r="J217" s="58" t="str">
        <f>Beds!C250</f>
        <v/>
      </c>
    </row>
    <row r="218" spans="1:10">
      <c r="A218" s="27">
        <f>Beds!B251</f>
        <v>0</v>
      </c>
      <c r="C218" s="59">
        <v>1</v>
      </c>
      <c r="D218" s="56"/>
      <c r="E218" s="56"/>
      <c r="G218" s="58" t="s">
        <v>185</v>
      </c>
      <c r="H218" s="58" t="s">
        <v>186</v>
      </c>
      <c r="I218" s="58" t="s">
        <v>187</v>
      </c>
      <c r="J218" s="58" t="str">
        <f>Beds!C251</f>
        <v/>
      </c>
    </row>
    <row r="219" spans="1:10">
      <c r="A219" s="27">
        <f>Beds!B252</f>
        <v>0</v>
      </c>
      <c r="C219" s="59">
        <v>1</v>
      </c>
      <c r="D219" s="56"/>
      <c r="E219" s="56"/>
      <c r="G219" s="58" t="s">
        <v>185</v>
      </c>
      <c r="H219" s="58" t="s">
        <v>186</v>
      </c>
      <c r="I219" s="58" t="s">
        <v>187</v>
      </c>
      <c r="J219" s="58" t="str">
        <f>Beds!C252</f>
        <v/>
      </c>
    </row>
    <row r="220" spans="1:10">
      <c r="A220" s="27">
        <f>Beds!B253</f>
        <v>0</v>
      </c>
      <c r="C220" s="59">
        <v>1</v>
      </c>
      <c r="D220" s="56"/>
      <c r="E220" s="56"/>
      <c r="G220" s="58" t="s">
        <v>185</v>
      </c>
      <c r="H220" s="58" t="s">
        <v>186</v>
      </c>
      <c r="I220" s="58" t="s">
        <v>187</v>
      </c>
      <c r="J220" s="58" t="str">
        <f>Beds!C253</f>
        <v/>
      </c>
    </row>
    <row r="221" spans="1:10">
      <c r="A221" s="27">
        <f>Beds!B254</f>
        <v>0</v>
      </c>
      <c r="C221" s="59">
        <v>1</v>
      </c>
      <c r="D221" s="56"/>
      <c r="E221" s="56"/>
      <c r="G221" s="58" t="s">
        <v>185</v>
      </c>
      <c r="H221" s="58" t="s">
        <v>186</v>
      </c>
      <c r="I221" s="58" t="s">
        <v>187</v>
      </c>
      <c r="J221" s="58" t="str">
        <f>Beds!C254</f>
        <v/>
      </c>
    </row>
    <row r="222" spans="1:10">
      <c r="A222" s="27">
        <f>Beds!B255</f>
        <v>0</v>
      </c>
      <c r="C222" s="59">
        <v>1</v>
      </c>
      <c r="D222" s="56"/>
      <c r="E222" s="56"/>
      <c r="G222" s="58" t="s">
        <v>185</v>
      </c>
      <c r="H222" s="58" t="s">
        <v>186</v>
      </c>
      <c r="I222" s="58" t="s">
        <v>187</v>
      </c>
      <c r="J222" s="58" t="str">
        <f>Beds!C255</f>
        <v/>
      </c>
    </row>
    <row r="223" spans="1:10">
      <c r="A223" s="27">
        <f>Beds!B256</f>
        <v>0</v>
      </c>
      <c r="C223" s="59">
        <v>1</v>
      </c>
      <c r="D223" s="56"/>
      <c r="E223" s="56"/>
      <c r="G223" s="58" t="s">
        <v>185</v>
      </c>
      <c r="H223" s="58" t="s">
        <v>186</v>
      </c>
      <c r="I223" s="58" t="s">
        <v>187</v>
      </c>
      <c r="J223" s="58" t="str">
        <f>Beds!C256</f>
        <v/>
      </c>
    </row>
    <row r="224" spans="1:10">
      <c r="A224" s="27">
        <f>Beds!B257</f>
        <v>0</v>
      </c>
      <c r="C224" s="59">
        <v>1</v>
      </c>
      <c r="D224" s="56"/>
      <c r="E224" s="56"/>
      <c r="G224" s="58" t="s">
        <v>185</v>
      </c>
      <c r="H224" s="58" t="s">
        <v>186</v>
      </c>
      <c r="I224" s="58" t="s">
        <v>187</v>
      </c>
      <c r="J224" s="58" t="str">
        <f>Beds!C257</f>
        <v/>
      </c>
    </row>
    <row r="225" spans="1:10">
      <c r="A225" s="27">
        <f>Beds!B258</f>
        <v>0</v>
      </c>
      <c r="C225" s="59">
        <v>1</v>
      </c>
      <c r="D225" s="56"/>
      <c r="E225" s="56"/>
      <c r="G225" s="58" t="s">
        <v>185</v>
      </c>
      <c r="H225" s="58" t="s">
        <v>186</v>
      </c>
      <c r="I225" s="58" t="s">
        <v>187</v>
      </c>
      <c r="J225" s="58" t="str">
        <f>Beds!C258</f>
        <v/>
      </c>
    </row>
    <row r="226" spans="1:10">
      <c r="A226" s="27">
        <f>Beds!B259</f>
        <v>0</v>
      </c>
      <c r="C226" s="59">
        <v>1</v>
      </c>
      <c r="D226" s="56"/>
      <c r="E226" s="56"/>
      <c r="G226" s="58" t="s">
        <v>185</v>
      </c>
      <c r="H226" s="58" t="s">
        <v>186</v>
      </c>
      <c r="I226" s="58" t="s">
        <v>187</v>
      </c>
      <c r="J226" s="58" t="str">
        <f>Beds!C259</f>
        <v/>
      </c>
    </row>
    <row r="227" spans="1:10">
      <c r="A227" s="27">
        <f>Beds!B260</f>
        <v>0</v>
      </c>
      <c r="C227" s="59">
        <v>1</v>
      </c>
      <c r="D227" s="56"/>
      <c r="E227" s="56"/>
      <c r="G227" s="58" t="s">
        <v>185</v>
      </c>
      <c r="H227" s="58" t="s">
        <v>186</v>
      </c>
      <c r="I227" s="58" t="s">
        <v>187</v>
      </c>
      <c r="J227" s="58" t="str">
        <f>Beds!C260</f>
        <v/>
      </c>
    </row>
    <row r="228" spans="1:10">
      <c r="A228" s="27">
        <f>Beds!B261</f>
        <v>0</v>
      </c>
      <c r="C228" s="59">
        <v>1</v>
      </c>
      <c r="D228" s="56"/>
      <c r="E228" s="56"/>
      <c r="G228" s="58" t="s">
        <v>185</v>
      </c>
      <c r="H228" s="58" t="s">
        <v>186</v>
      </c>
      <c r="I228" s="58" t="s">
        <v>187</v>
      </c>
      <c r="J228" s="58" t="str">
        <f>Beds!C261</f>
        <v/>
      </c>
    </row>
    <row r="229" spans="1:10">
      <c r="A229" s="27">
        <f>Beds!B262</f>
        <v>0</v>
      </c>
      <c r="C229" s="59">
        <v>1</v>
      </c>
      <c r="D229" s="56"/>
      <c r="E229" s="56"/>
      <c r="G229" s="58" t="s">
        <v>185</v>
      </c>
      <c r="H229" s="58" t="s">
        <v>186</v>
      </c>
      <c r="I229" s="58" t="s">
        <v>187</v>
      </c>
      <c r="J229" s="58" t="str">
        <f>Beds!C262</f>
        <v/>
      </c>
    </row>
    <row r="230" spans="1:10">
      <c r="A230" s="27">
        <f>Beds!B263</f>
        <v>0</v>
      </c>
      <c r="C230" s="59">
        <v>1</v>
      </c>
      <c r="D230" s="56"/>
      <c r="E230" s="56"/>
      <c r="G230" s="58" t="s">
        <v>185</v>
      </c>
      <c r="H230" s="58" t="s">
        <v>186</v>
      </c>
      <c r="I230" s="58" t="s">
        <v>187</v>
      </c>
      <c r="J230" s="58" t="str">
        <f>Beds!C263</f>
        <v/>
      </c>
    </row>
    <row r="231" spans="1:10">
      <c r="A231" s="27">
        <f>Beds!B264</f>
        <v>0</v>
      </c>
      <c r="C231" s="59">
        <v>1</v>
      </c>
      <c r="D231" s="56"/>
      <c r="E231" s="56"/>
      <c r="G231" s="58" t="s">
        <v>185</v>
      </c>
      <c r="H231" s="58" t="s">
        <v>186</v>
      </c>
      <c r="I231" s="58" t="s">
        <v>187</v>
      </c>
      <c r="J231" s="58" t="str">
        <f>Beds!C264</f>
        <v/>
      </c>
    </row>
    <row r="232" spans="1:10">
      <c r="A232" s="27">
        <f>Beds!B265</f>
        <v>0</v>
      </c>
      <c r="C232" s="59">
        <v>1</v>
      </c>
      <c r="D232" s="56"/>
      <c r="E232" s="56"/>
      <c r="G232" s="58" t="s">
        <v>185</v>
      </c>
      <c r="H232" s="58" t="s">
        <v>186</v>
      </c>
      <c r="I232" s="58" t="s">
        <v>187</v>
      </c>
      <c r="J232" s="58" t="str">
        <f>Beds!C265</f>
        <v/>
      </c>
    </row>
    <row r="233" spans="1:10">
      <c r="A233" s="27">
        <f>Beds!B266</f>
        <v>0</v>
      </c>
      <c r="C233" s="59">
        <v>1</v>
      </c>
      <c r="D233" s="56"/>
      <c r="E233" s="56"/>
      <c r="G233" s="58" t="s">
        <v>185</v>
      </c>
      <c r="H233" s="58" t="s">
        <v>186</v>
      </c>
      <c r="I233" s="58" t="s">
        <v>187</v>
      </c>
      <c r="J233" s="58" t="str">
        <f>Beds!C266</f>
        <v/>
      </c>
    </row>
    <row r="234" spans="1:10">
      <c r="A234" s="27">
        <f>Beds!B267</f>
        <v>0</v>
      </c>
      <c r="C234" s="59">
        <v>1</v>
      </c>
      <c r="D234" s="56"/>
      <c r="E234" s="56"/>
      <c r="G234" s="58" t="s">
        <v>185</v>
      </c>
      <c r="H234" s="58" t="s">
        <v>186</v>
      </c>
      <c r="I234" s="58" t="s">
        <v>187</v>
      </c>
      <c r="J234" s="58" t="str">
        <f>Beds!C267</f>
        <v/>
      </c>
    </row>
    <row r="235" spans="1:10">
      <c r="A235" s="27">
        <f>Beds!B268</f>
        <v>0</v>
      </c>
      <c r="C235" s="59">
        <v>1</v>
      </c>
      <c r="D235" s="56"/>
      <c r="E235" s="56"/>
      <c r="G235" s="58" t="s">
        <v>185</v>
      </c>
      <c r="H235" s="58" t="s">
        <v>186</v>
      </c>
      <c r="I235" s="58" t="s">
        <v>187</v>
      </c>
      <c r="J235" s="58" t="str">
        <f>Beds!C268</f>
        <v/>
      </c>
    </row>
    <row r="236" spans="1:10">
      <c r="A236" s="27">
        <f>Beds!B269</f>
        <v>0</v>
      </c>
      <c r="C236" s="59">
        <v>1</v>
      </c>
      <c r="D236" s="56"/>
      <c r="E236" s="56"/>
      <c r="G236" s="58" t="s">
        <v>185</v>
      </c>
      <c r="H236" s="58" t="s">
        <v>186</v>
      </c>
      <c r="I236" s="58" t="s">
        <v>187</v>
      </c>
      <c r="J236" s="58" t="str">
        <f>Beds!C269</f>
        <v/>
      </c>
    </row>
    <row r="237" spans="1:10">
      <c r="A237" s="27">
        <f>Beds!B270</f>
        <v>0</v>
      </c>
      <c r="C237" s="59">
        <v>1</v>
      </c>
      <c r="D237" s="56"/>
      <c r="E237" s="56"/>
      <c r="G237" s="58" t="s">
        <v>185</v>
      </c>
      <c r="H237" s="58" t="s">
        <v>186</v>
      </c>
      <c r="I237" s="58" t="s">
        <v>187</v>
      </c>
      <c r="J237" s="58" t="str">
        <f>Beds!C270</f>
        <v/>
      </c>
    </row>
    <row r="238" spans="1:10">
      <c r="A238" s="27">
        <f>Beds!B271</f>
        <v>0</v>
      </c>
      <c r="C238" s="59">
        <v>1</v>
      </c>
      <c r="D238" s="56"/>
      <c r="E238" s="56"/>
      <c r="G238" s="58" t="s">
        <v>185</v>
      </c>
      <c r="H238" s="58" t="s">
        <v>186</v>
      </c>
      <c r="I238" s="58" t="s">
        <v>187</v>
      </c>
      <c r="J238" s="58" t="str">
        <f>Beds!C271</f>
        <v/>
      </c>
    </row>
    <row r="239" spans="1:10">
      <c r="A239" s="27">
        <f>Beds!B272</f>
        <v>0</v>
      </c>
      <c r="C239" s="59">
        <v>1</v>
      </c>
      <c r="D239" s="56"/>
      <c r="E239" s="56"/>
      <c r="G239" s="58" t="s">
        <v>185</v>
      </c>
      <c r="H239" s="58" t="s">
        <v>186</v>
      </c>
      <c r="I239" s="58" t="s">
        <v>187</v>
      </c>
      <c r="J239" s="58" t="str">
        <f>Beds!C272</f>
        <v/>
      </c>
    </row>
    <row r="240" spans="1:10">
      <c r="A240" s="27">
        <f>Beds!B273</f>
        <v>0</v>
      </c>
      <c r="C240" s="59">
        <v>1</v>
      </c>
      <c r="D240" s="56"/>
      <c r="E240" s="56"/>
      <c r="G240" s="58" t="s">
        <v>185</v>
      </c>
      <c r="H240" s="58" t="s">
        <v>186</v>
      </c>
      <c r="I240" s="58" t="s">
        <v>187</v>
      </c>
      <c r="J240" s="58" t="str">
        <f>Beds!C273</f>
        <v/>
      </c>
    </row>
    <row r="241" spans="1:10">
      <c r="A241" s="27">
        <f>Beds!B274</f>
        <v>0</v>
      </c>
      <c r="C241" s="59">
        <v>1</v>
      </c>
      <c r="D241" s="56"/>
      <c r="E241" s="56"/>
      <c r="G241" s="58" t="s">
        <v>185</v>
      </c>
      <c r="H241" s="58" t="s">
        <v>186</v>
      </c>
      <c r="I241" s="58" t="s">
        <v>187</v>
      </c>
      <c r="J241" s="58" t="str">
        <f>Beds!C274</f>
        <v/>
      </c>
    </row>
    <row r="242" spans="1:10">
      <c r="A242" s="27">
        <f>Beds!B275</f>
        <v>0</v>
      </c>
      <c r="C242" s="59">
        <v>1</v>
      </c>
      <c r="D242" s="56"/>
      <c r="E242" s="56"/>
      <c r="G242" s="58" t="s">
        <v>185</v>
      </c>
      <c r="H242" s="58" t="s">
        <v>186</v>
      </c>
      <c r="I242" s="58" t="s">
        <v>187</v>
      </c>
      <c r="J242" s="58" t="str">
        <f>Beds!C275</f>
        <v/>
      </c>
    </row>
    <row r="243" spans="1:10">
      <c r="A243" s="27">
        <f>Beds!B276</f>
        <v>0</v>
      </c>
      <c r="C243" s="59">
        <v>1</v>
      </c>
      <c r="D243" s="56"/>
      <c r="E243" s="56"/>
      <c r="G243" s="58" t="s">
        <v>185</v>
      </c>
      <c r="H243" s="58" t="s">
        <v>186</v>
      </c>
      <c r="I243" s="58" t="s">
        <v>187</v>
      </c>
      <c r="J243" s="58" t="str">
        <f>Beds!C276</f>
        <v/>
      </c>
    </row>
    <row r="244" spans="1:10">
      <c r="A244" s="27">
        <f>Beds!B277</f>
        <v>0</v>
      </c>
      <c r="C244" s="59">
        <v>1</v>
      </c>
      <c r="D244" s="56"/>
      <c r="E244" s="56"/>
      <c r="G244" s="58" t="s">
        <v>185</v>
      </c>
      <c r="H244" s="58" t="s">
        <v>186</v>
      </c>
      <c r="I244" s="58" t="s">
        <v>187</v>
      </c>
      <c r="J244" s="58" t="str">
        <f>Beds!C277</f>
        <v/>
      </c>
    </row>
    <row r="245" spans="1:10">
      <c r="A245" s="27">
        <f>Beds!B278</f>
        <v>0</v>
      </c>
      <c r="C245" s="59">
        <v>1</v>
      </c>
      <c r="D245" s="56"/>
      <c r="E245" s="56"/>
      <c r="G245" s="58" t="s">
        <v>185</v>
      </c>
      <c r="H245" s="58" t="s">
        <v>186</v>
      </c>
      <c r="I245" s="58" t="s">
        <v>187</v>
      </c>
      <c r="J245" s="58" t="str">
        <f>Beds!C278</f>
        <v/>
      </c>
    </row>
    <row r="246" spans="1:10">
      <c r="A246" s="27">
        <f>Beds!B279</f>
        <v>0</v>
      </c>
      <c r="C246" s="59">
        <v>1</v>
      </c>
      <c r="D246" s="56"/>
      <c r="E246" s="56"/>
      <c r="G246" s="58" t="s">
        <v>185</v>
      </c>
      <c r="H246" s="58" t="s">
        <v>186</v>
      </c>
      <c r="I246" s="58" t="s">
        <v>187</v>
      </c>
      <c r="J246" s="58" t="str">
        <f>Beds!C279</f>
        <v/>
      </c>
    </row>
    <row r="247" spans="1:10">
      <c r="A247" s="27">
        <f>Beds!B280</f>
        <v>0</v>
      </c>
      <c r="C247" s="59">
        <v>1</v>
      </c>
      <c r="D247" s="56"/>
      <c r="E247" s="56"/>
      <c r="G247" s="58" t="s">
        <v>185</v>
      </c>
      <c r="H247" s="58" t="s">
        <v>186</v>
      </c>
      <c r="I247" s="58" t="s">
        <v>187</v>
      </c>
      <c r="J247" s="58" t="str">
        <f>Beds!C280</f>
        <v/>
      </c>
    </row>
    <row r="248" spans="1:10">
      <c r="A248" s="27">
        <f>Beds!B281</f>
        <v>0</v>
      </c>
      <c r="C248" s="59">
        <v>1</v>
      </c>
      <c r="D248" s="56"/>
      <c r="E248" s="56"/>
      <c r="G248" s="58" t="s">
        <v>185</v>
      </c>
      <c r="H248" s="58" t="s">
        <v>186</v>
      </c>
      <c r="I248" s="58" t="s">
        <v>187</v>
      </c>
      <c r="J248" s="58" t="str">
        <f>Beds!C281</f>
        <v/>
      </c>
    </row>
    <row r="249" spans="1:10">
      <c r="A249" s="27">
        <f>Beds!B282</f>
        <v>0</v>
      </c>
      <c r="C249" s="59">
        <v>1</v>
      </c>
      <c r="D249" s="56"/>
      <c r="E249" s="56"/>
      <c r="G249" s="58" t="s">
        <v>185</v>
      </c>
      <c r="H249" s="58" t="s">
        <v>186</v>
      </c>
      <c r="I249" s="58" t="s">
        <v>187</v>
      </c>
      <c r="J249" s="58" t="str">
        <f>Beds!C282</f>
        <v/>
      </c>
    </row>
    <row r="250" spans="1:10">
      <c r="A250" s="27">
        <f>Beds!B283</f>
        <v>0</v>
      </c>
      <c r="C250" s="59">
        <v>1</v>
      </c>
      <c r="D250" s="56"/>
      <c r="E250" s="56"/>
      <c r="G250" s="58" t="s">
        <v>185</v>
      </c>
      <c r="H250" s="58" t="s">
        <v>186</v>
      </c>
      <c r="I250" s="58" t="s">
        <v>187</v>
      </c>
      <c r="J250" s="58" t="str">
        <f>Beds!C283</f>
        <v/>
      </c>
    </row>
    <row r="251" spans="1:10">
      <c r="A251" s="27">
        <f>Beds!B284</f>
        <v>0</v>
      </c>
      <c r="C251" s="59">
        <v>1</v>
      </c>
      <c r="D251" s="56"/>
      <c r="E251" s="56"/>
      <c r="G251" s="58" t="s">
        <v>185</v>
      </c>
      <c r="H251" s="58" t="s">
        <v>186</v>
      </c>
      <c r="I251" s="58" t="s">
        <v>187</v>
      </c>
      <c r="J251" s="58" t="str">
        <f>Beds!C284</f>
        <v/>
      </c>
    </row>
    <row r="252" spans="1:10">
      <c r="A252" s="27">
        <f>Beds!B285</f>
        <v>0</v>
      </c>
      <c r="C252" s="59">
        <v>1</v>
      </c>
      <c r="D252" s="56"/>
      <c r="E252" s="56"/>
      <c r="G252" s="58" t="s">
        <v>185</v>
      </c>
      <c r="H252" s="58" t="s">
        <v>186</v>
      </c>
      <c r="I252" s="58" t="s">
        <v>187</v>
      </c>
      <c r="J252" s="58" t="str">
        <f>Beds!C285</f>
        <v/>
      </c>
    </row>
    <row r="253" spans="1:10">
      <c r="A253" s="27">
        <f>Beds!B286</f>
        <v>0</v>
      </c>
      <c r="C253" s="59">
        <v>1</v>
      </c>
      <c r="D253" s="56"/>
      <c r="E253" s="56"/>
      <c r="G253" s="58" t="s">
        <v>185</v>
      </c>
      <c r="H253" s="58" t="s">
        <v>186</v>
      </c>
      <c r="I253" s="58" t="s">
        <v>187</v>
      </c>
      <c r="J253" s="58" t="str">
        <f>Beds!C286</f>
        <v/>
      </c>
    </row>
    <row r="254" spans="1:10">
      <c r="A254" s="27">
        <f>Beds!B287</f>
        <v>0</v>
      </c>
      <c r="C254" s="59">
        <v>1</v>
      </c>
      <c r="D254" s="56"/>
      <c r="E254" s="56"/>
      <c r="G254" s="58" t="s">
        <v>185</v>
      </c>
      <c r="H254" s="58" t="s">
        <v>186</v>
      </c>
      <c r="I254" s="58" t="s">
        <v>187</v>
      </c>
      <c r="J254" s="58" t="str">
        <f>Beds!C287</f>
        <v/>
      </c>
    </row>
    <row r="255" spans="1:10">
      <c r="A255" s="27">
        <f>Beds!B288</f>
        <v>0</v>
      </c>
      <c r="C255" s="59">
        <v>1</v>
      </c>
      <c r="D255" s="56"/>
      <c r="E255" s="56"/>
      <c r="G255" s="58" t="s">
        <v>185</v>
      </c>
      <c r="H255" s="58" t="s">
        <v>186</v>
      </c>
      <c r="I255" s="58" t="s">
        <v>187</v>
      </c>
      <c r="J255" s="58" t="str">
        <f>Beds!C288</f>
        <v/>
      </c>
    </row>
    <row r="256" spans="1:10">
      <c r="A256" s="27">
        <f>Beds!B289</f>
        <v>0</v>
      </c>
      <c r="C256" s="59">
        <v>1</v>
      </c>
      <c r="D256" s="56"/>
      <c r="E256" s="56"/>
      <c r="G256" s="58" t="s">
        <v>185</v>
      </c>
      <c r="H256" s="58" t="s">
        <v>186</v>
      </c>
      <c r="I256" s="58" t="s">
        <v>187</v>
      </c>
      <c r="J256" s="58" t="str">
        <f>Beds!C289</f>
        <v/>
      </c>
    </row>
    <row r="257" spans="1:10">
      <c r="A257" s="27">
        <f>Beds!B290</f>
        <v>0</v>
      </c>
      <c r="C257" s="59">
        <v>1</v>
      </c>
      <c r="D257" s="56"/>
      <c r="E257" s="56"/>
      <c r="G257" s="58" t="s">
        <v>185</v>
      </c>
      <c r="H257" s="58" t="s">
        <v>186</v>
      </c>
      <c r="I257" s="58" t="s">
        <v>187</v>
      </c>
      <c r="J257" s="58" t="str">
        <f>Beds!C290</f>
        <v/>
      </c>
    </row>
    <row r="258" spans="1:10">
      <c r="A258" s="27">
        <f>Beds!B291</f>
        <v>0</v>
      </c>
      <c r="C258" s="59">
        <v>1</v>
      </c>
      <c r="D258" s="56"/>
      <c r="E258" s="56"/>
      <c r="G258" s="58" t="s">
        <v>185</v>
      </c>
      <c r="H258" s="58" t="s">
        <v>186</v>
      </c>
      <c r="I258" s="58" t="s">
        <v>187</v>
      </c>
      <c r="J258" s="58" t="str">
        <f>Beds!C291</f>
        <v/>
      </c>
    </row>
    <row r="259" spans="1:10">
      <c r="A259" s="27">
        <f>Beds!B292</f>
        <v>0</v>
      </c>
      <c r="C259" s="59">
        <v>1</v>
      </c>
      <c r="D259" s="56"/>
      <c r="E259" s="56"/>
      <c r="G259" s="58" t="s">
        <v>185</v>
      </c>
      <c r="H259" s="58" t="s">
        <v>186</v>
      </c>
      <c r="I259" s="58" t="s">
        <v>187</v>
      </c>
      <c r="J259" s="58" t="str">
        <f>Beds!C292</f>
        <v/>
      </c>
    </row>
    <row r="260" spans="1:10">
      <c r="A260" s="27">
        <f>Beds!B293</f>
        <v>0</v>
      </c>
      <c r="C260" s="59">
        <v>1</v>
      </c>
      <c r="D260" s="56"/>
      <c r="E260" s="56"/>
      <c r="G260" s="58" t="s">
        <v>185</v>
      </c>
      <c r="H260" s="58" t="s">
        <v>186</v>
      </c>
      <c r="I260" s="58" t="s">
        <v>187</v>
      </c>
      <c r="J260" s="58" t="str">
        <f>Beds!C293</f>
        <v/>
      </c>
    </row>
    <row r="261" spans="1:10">
      <c r="A261" s="27">
        <f>Beds!B294</f>
        <v>0</v>
      </c>
      <c r="C261" s="59">
        <v>1</v>
      </c>
      <c r="D261" s="56"/>
      <c r="E261" s="56"/>
      <c r="G261" s="58" t="s">
        <v>185</v>
      </c>
      <c r="H261" s="58" t="s">
        <v>186</v>
      </c>
      <c r="I261" s="58" t="s">
        <v>187</v>
      </c>
      <c r="J261" s="58" t="str">
        <f>Beds!C294</f>
        <v/>
      </c>
    </row>
    <row r="262" spans="1:10">
      <c r="A262" s="27">
        <f>Beds!B295</f>
        <v>0</v>
      </c>
      <c r="C262" s="59">
        <v>1</v>
      </c>
      <c r="D262" s="56"/>
      <c r="E262" s="56"/>
      <c r="G262" s="58" t="s">
        <v>185</v>
      </c>
      <c r="H262" s="58" t="s">
        <v>186</v>
      </c>
      <c r="I262" s="58" t="s">
        <v>187</v>
      </c>
      <c r="J262" s="58" t="str">
        <f>Beds!C295</f>
        <v/>
      </c>
    </row>
    <row r="263" spans="1:10">
      <c r="A263" s="27">
        <f>Beds!B296</f>
        <v>0</v>
      </c>
      <c r="C263" s="59">
        <v>1</v>
      </c>
      <c r="D263" s="56"/>
      <c r="E263" s="56"/>
      <c r="G263" s="58" t="s">
        <v>185</v>
      </c>
      <c r="H263" s="58" t="s">
        <v>186</v>
      </c>
      <c r="I263" s="58" t="s">
        <v>187</v>
      </c>
      <c r="J263" s="58" t="str">
        <f>Beds!C296</f>
        <v/>
      </c>
    </row>
    <row r="264" spans="1:10">
      <c r="A264" s="27">
        <f>Beds!B297</f>
        <v>0</v>
      </c>
      <c r="C264" s="59">
        <v>1</v>
      </c>
      <c r="D264" s="56"/>
      <c r="E264" s="56"/>
      <c r="G264" s="58" t="s">
        <v>185</v>
      </c>
      <c r="H264" s="58" t="s">
        <v>186</v>
      </c>
      <c r="I264" s="58" t="s">
        <v>187</v>
      </c>
      <c r="J264" s="58" t="str">
        <f>Beds!C297</f>
        <v/>
      </c>
    </row>
    <row r="265" spans="1:10">
      <c r="A265" s="27">
        <f>Beds!B298</f>
        <v>0</v>
      </c>
      <c r="C265" s="59">
        <v>1</v>
      </c>
      <c r="D265" s="56"/>
      <c r="E265" s="56"/>
      <c r="G265" s="58" t="s">
        <v>185</v>
      </c>
      <c r="H265" s="58" t="s">
        <v>186</v>
      </c>
      <c r="I265" s="58" t="s">
        <v>187</v>
      </c>
      <c r="J265" s="58" t="str">
        <f>Beds!C298</f>
        <v/>
      </c>
    </row>
    <row r="266" spans="1:10">
      <c r="A266" s="27">
        <f>Beds!B299</f>
        <v>0</v>
      </c>
      <c r="C266" s="59">
        <v>1</v>
      </c>
      <c r="D266" s="56"/>
      <c r="E266" s="56"/>
      <c r="G266" s="58" t="s">
        <v>185</v>
      </c>
      <c r="H266" s="58" t="s">
        <v>186</v>
      </c>
      <c r="I266" s="58" t="s">
        <v>187</v>
      </c>
      <c r="J266" s="58" t="str">
        <f>Beds!C299</f>
        <v/>
      </c>
    </row>
    <row r="267" spans="1:10">
      <c r="A267" s="27">
        <f>Beds!B300</f>
        <v>0</v>
      </c>
      <c r="C267" s="59">
        <v>1</v>
      </c>
      <c r="D267" s="56"/>
      <c r="E267" s="56"/>
      <c r="G267" s="58" t="s">
        <v>185</v>
      </c>
      <c r="H267" s="58" t="s">
        <v>186</v>
      </c>
      <c r="I267" s="58" t="s">
        <v>187</v>
      </c>
      <c r="J267" s="58" t="str">
        <f>Beds!C300</f>
        <v/>
      </c>
    </row>
    <row r="268" spans="1:10">
      <c r="A268" s="27">
        <f>Beds!B301</f>
        <v>0</v>
      </c>
      <c r="C268" s="59">
        <v>1</v>
      </c>
      <c r="D268" s="56"/>
      <c r="E268" s="56"/>
      <c r="G268" s="58" t="s">
        <v>185</v>
      </c>
      <c r="H268" s="58" t="s">
        <v>186</v>
      </c>
      <c r="I268" s="58" t="s">
        <v>187</v>
      </c>
      <c r="J268" s="58" t="str">
        <f>Beds!C301</f>
        <v/>
      </c>
    </row>
    <row r="269" spans="1:10">
      <c r="A269" s="27">
        <f>Beds!B302</f>
        <v>0</v>
      </c>
      <c r="C269" s="59">
        <v>1</v>
      </c>
      <c r="D269" s="56"/>
      <c r="E269" s="56"/>
      <c r="G269" s="58" t="s">
        <v>185</v>
      </c>
      <c r="H269" s="58" t="s">
        <v>186</v>
      </c>
      <c r="I269" s="58" t="s">
        <v>187</v>
      </c>
      <c r="J269" s="58" t="str">
        <f>Beds!C302</f>
        <v/>
      </c>
    </row>
    <row r="270" spans="1:10">
      <c r="A270" s="27">
        <f>Beds!B303</f>
        <v>0</v>
      </c>
      <c r="C270" s="59">
        <v>1</v>
      </c>
      <c r="D270" s="56"/>
      <c r="E270" s="56"/>
      <c r="G270" s="58" t="s">
        <v>185</v>
      </c>
      <c r="H270" s="58" t="s">
        <v>186</v>
      </c>
      <c r="I270" s="58" t="s">
        <v>187</v>
      </c>
      <c r="J270" s="58" t="str">
        <f>Beds!C303</f>
        <v/>
      </c>
    </row>
    <row r="271" spans="1:10">
      <c r="A271" s="27">
        <f>Beds!B304</f>
        <v>0</v>
      </c>
      <c r="C271" s="59">
        <v>1</v>
      </c>
      <c r="D271" s="56"/>
      <c r="E271" s="56"/>
      <c r="G271" s="58" t="s">
        <v>185</v>
      </c>
      <c r="H271" s="58" t="s">
        <v>186</v>
      </c>
      <c r="I271" s="58" t="s">
        <v>187</v>
      </c>
      <c r="J271" s="58" t="str">
        <f>Beds!C304</f>
        <v/>
      </c>
    </row>
    <row r="272" spans="1:10">
      <c r="A272" s="27">
        <f>Beds!B305</f>
        <v>0</v>
      </c>
      <c r="C272" s="59">
        <v>1</v>
      </c>
      <c r="D272" s="56"/>
      <c r="E272" s="56"/>
      <c r="G272" s="58" t="s">
        <v>185</v>
      </c>
      <c r="H272" s="58" t="s">
        <v>186</v>
      </c>
      <c r="I272" s="58" t="s">
        <v>187</v>
      </c>
      <c r="J272" s="58" t="str">
        <f>Beds!C305</f>
        <v/>
      </c>
    </row>
    <row r="273" spans="1:10">
      <c r="A273" s="27">
        <f>Beds!B306</f>
        <v>0</v>
      </c>
      <c r="C273" s="59">
        <v>1</v>
      </c>
      <c r="D273" s="56"/>
      <c r="E273" s="56"/>
      <c r="G273" s="58" t="s">
        <v>185</v>
      </c>
      <c r="H273" s="58" t="s">
        <v>186</v>
      </c>
      <c r="I273" s="58" t="s">
        <v>187</v>
      </c>
      <c r="J273" s="58" t="str">
        <f>Beds!C306</f>
        <v/>
      </c>
    </row>
    <row r="274" spans="1:10">
      <c r="A274" s="27">
        <f>Beds!B307</f>
        <v>0</v>
      </c>
      <c r="C274" s="59">
        <v>1</v>
      </c>
      <c r="D274" s="56"/>
      <c r="E274" s="56"/>
      <c r="G274" s="58" t="s">
        <v>185</v>
      </c>
      <c r="H274" s="58" t="s">
        <v>186</v>
      </c>
      <c r="I274" s="58" t="s">
        <v>187</v>
      </c>
      <c r="J274" s="58" t="str">
        <f>Beds!C307</f>
        <v/>
      </c>
    </row>
    <row r="275" spans="1:10">
      <c r="A275" s="27">
        <f>Beds!B308</f>
        <v>0</v>
      </c>
      <c r="C275" s="59">
        <v>1</v>
      </c>
      <c r="D275" s="56"/>
      <c r="E275" s="56"/>
      <c r="G275" s="58" t="s">
        <v>185</v>
      </c>
      <c r="H275" s="58" t="s">
        <v>186</v>
      </c>
      <c r="I275" s="58" t="s">
        <v>187</v>
      </c>
      <c r="J275" s="58" t="str">
        <f>Beds!C308</f>
        <v/>
      </c>
    </row>
    <row r="276" spans="1:10">
      <c r="A276" s="27">
        <f>Beds!B309</f>
        <v>0</v>
      </c>
      <c r="C276" s="59">
        <v>1</v>
      </c>
      <c r="D276" s="56"/>
      <c r="E276" s="56"/>
      <c r="G276" s="58" t="s">
        <v>185</v>
      </c>
      <c r="H276" s="58" t="s">
        <v>186</v>
      </c>
      <c r="I276" s="58" t="s">
        <v>187</v>
      </c>
      <c r="J276" s="58" t="str">
        <f>Beds!C309</f>
        <v/>
      </c>
    </row>
    <row r="277" spans="1:10">
      <c r="A277" s="27">
        <f>Beds!B310</f>
        <v>0</v>
      </c>
      <c r="C277" s="59">
        <v>1</v>
      </c>
      <c r="D277" s="56"/>
      <c r="E277" s="56"/>
      <c r="G277" s="58" t="s">
        <v>185</v>
      </c>
      <c r="H277" s="58" t="s">
        <v>186</v>
      </c>
      <c r="I277" s="58" t="s">
        <v>187</v>
      </c>
      <c r="J277" s="58" t="str">
        <f>Beds!C310</f>
        <v/>
      </c>
    </row>
    <row r="278" spans="1:10">
      <c r="A278" s="27">
        <f>Beds!B311</f>
        <v>0</v>
      </c>
      <c r="C278" s="59">
        <v>1</v>
      </c>
      <c r="D278" s="56"/>
      <c r="E278" s="56"/>
      <c r="G278" s="58" t="s">
        <v>185</v>
      </c>
      <c r="H278" s="58" t="s">
        <v>186</v>
      </c>
      <c r="I278" s="58" t="s">
        <v>187</v>
      </c>
      <c r="J278" s="58" t="str">
        <f>Beds!C311</f>
        <v/>
      </c>
    </row>
    <row r="279" spans="1:10">
      <c r="A279" s="27">
        <f>Beds!B312</f>
        <v>0</v>
      </c>
      <c r="C279" s="59">
        <v>1</v>
      </c>
      <c r="D279" s="56"/>
      <c r="E279" s="56"/>
      <c r="G279" s="58" t="s">
        <v>185</v>
      </c>
      <c r="H279" s="58" t="s">
        <v>186</v>
      </c>
      <c r="I279" s="58" t="s">
        <v>187</v>
      </c>
      <c r="J279" s="58" t="str">
        <f>Beds!C312</f>
        <v/>
      </c>
    </row>
    <row r="280" spans="1:10">
      <c r="A280" s="27">
        <f>Beds!B313</f>
        <v>0</v>
      </c>
      <c r="C280" s="59">
        <v>1</v>
      </c>
      <c r="D280" s="56"/>
      <c r="E280" s="56"/>
      <c r="G280" s="58" t="s">
        <v>185</v>
      </c>
      <c r="H280" s="58" t="s">
        <v>186</v>
      </c>
      <c r="I280" s="58" t="s">
        <v>187</v>
      </c>
      <c r="J280" s="58" t="str">
        <f>Beds!C313</f>
        <v/>
      </c>
    </row>
    <row r="281" spans="1:10">
      <c r="A281" s="27">
        <f>Beds!B314</f>
        <v>0</v>
      </c>
      <c r="C281" s="59">
        <v>1</v>
      </c>
      <c r="D281" s="56"/>
      <c r="E281" s="56"/>
      <c r="G281" s="58" t="s">
        <v>185</v>
      </c>
      <c r="H281" s="58" t="s">
        <v>186</v>
      </c>
      <c r="I281" s="58" t="s">
        <v>187</v>
      </c>
      <c r="J281" s="58" t="str">
        <f>Beds!C314</f>
        <v/>
      </c>
    </row>
    <row r="282" spans="1:10">
      <c r="A282" s="27">
        <f>Beds!B315</f>
        <v>0</v>
      </c>
      <c r="C282" s="59">
        <v>1</v>
      </c>
      <c r="D282" s="56"/>
      <c r="E282" s="56"/>
      <c r="G282" s="58" t="s">
        <v>185</v>
      </c>
      <c r="H282" s="58" t="s">
        <v>186</v>
      </c>
      <c r="I282" s="58" t="s">
        <v>187</v>
      </c>
      <c r="J282" s="58" t="str">
        <f>Beds!C315</f>
        <v/>
      </c>
    </row>
    <row r="283" spans="1:10">
      <c r="A283" s="27">
        <f>Beds!B316</f>
        <v>0</v>
      </c>
      <c r="C283" s="59">
        <v>1</v>
      </c>
      <c r="D283" s="56"/>
      <c r="E283" s="56"/>
      <c r="G283" s="58" t="s">
        <v>185</v>
      </c>
      <c r="H283" s="58" t="s">
        <v>186</v>
      </c>
      <c r="I283" s="58" t="s">
        <v>187</v>
      </c>
      <c r="J283" s="58" t="str">
        <f>Beds!C316</f>
        <v/>
      </c>
    </row>
    <row r="284" spans="1:10">
      <c r="A284" s="27">
        <f>Beds!B317</f>
        <v>0</v>
      </c>
      <c r="C284" s="59">
        <v>1</v>
      </c>
      <c r="D284" s="56"/>
      <c r="E284" s="56"/>
      <c r="G284" s="58" t="s">
        <v>185</v>
      </c>
      <c r="H284" s="58" t="s">
        <v>186</v>
      </c>
      <c r="I284" s="58" t="s">
        <v>187</v>
      </c>
      <c r="J284" s="58" t="str">
        <f>Beds!C317</f>
        <v/>
      </c>
    </row>
    <row r="285" spans="1:10">
      <c r="A285" s="27">
        <f>Beds!B318</f>
        <v>0</v>
      </c>
      <c r="C285" s="59">
        <v>1</v>
      </c>
      <c r="D285" s="56"/>
      <c r="E285" s="56"/>
      <c r="G285" s="58" t="s">
        <v>185</v>
      </c>
      <c r="H285" s="58" t="s">
        <v>186</v>
      </c>
      <c r="I285" s="58" t="s">
        <v>187</v>
      </c>
      <c r="J285" s="58" t="str">
        <f>Beds!C318</f>
        <v/>
      </c>
    </row>
    <row r="286" spans="1:10">
      <c r="A286" s="27">
        <f>Beds!B319</f>
        <v>0</v>
      </c>
      <c r="C286" s="59">
        <v>1</v>
      </c>
      <c r="D286" s="56"/>
      <c r="E286" s="56"/>
      <c r="G286" s="58" t="s">
        <v>185</v>
      </c>
      <c r="H286" s="58" t="s">
        <v>186</v>
      </c>
      <c r="I286" s="58" t="s">
        <v>187</v>
      </c>
      <c r="J286" s="58" t="str">
        <f>Beds!C319</f>
        <v/>
      </c>
    </row>
    <row r="287" spans="1:10">
      <c r="A287" s="27">
        <f>Beds!B320</f>
        <v>0</v>
      </c>
      <c r="C287" s="59">
        <v>1</v>
      </c>
      <c r="D287" s="56"/>
      <c r="E287" s="56"/>
      <c r="G287" s="58" t="s">
        <v>185</v>
      </c>
      <c r="H287" s="58" t="s">
        <v>186</v>
      </c>
      <c r="I287" s="58" t="s">
        <v>187</v>
      </c>
      <c r="J287" s="58" t="str">
        <f>Beds!C320</f>
        <v/>
      </c>
    </row>
    <row r="288" spans="1:10">
      <c r="A288" s="27">
        <f>Beds!B321</f>
        <v>0</v>
      </c>
      <c r="C288" s="59">
        <v>1</v>
      </c>
      <c r="D288" s="56"/>
      <c r="E288" s="56"/>
      <c r="G288" s="58" t="s">
        <v>185</v>
      </c>
      <c r="H288" s="58" t="s">
        <v>186</v>
      </c>
      <c r="I288" s="58" t="s">
        <v>187</v>
      </c>
      <c r="J288" s="58" t="str">
        <f>Beds!C321</f>
        <v/>
      </c>
    </row>
    <row r="289" spans="1:10">
      <c r="A289" s="27">
        <f>Beds!B322</f>
        <v>0</v>
      </c>
      <c r="C289" s="59">
        <v>1</v>
      </c>
      <c r="D289" s="56"/>
      <c r="E289" s="56"/>
      <c r="G289" s="58" t="s">
        <v>185</v>
      </c>
      <c r="H289" s="58" t="s">
        <v>186</v>
      </c>
      <c r="I289" s="58" t="s">
        <v>187</v>
      </c>
      <c r="J289" s="58" t="str">
        <f>Beds!C322</f>
        <v/>
      </c>
    </row>
    <row r="290" spans="1:10">
      <c r="A290" s="27">
        <f>Beds!B323</f>
        <v>0</v>
      </c>
      <c r="C290" s="59">
        <v>1</v>
      </c>
      <c r="D290" s="56"/>
      <c r="E290" s="56"/>
      <c r="G290" s="58" t="s">
        <v>185</v>
      </c>
      <c r="H290" s="58" t="s">
        <v>186</v>
      </c>
      <c r="I290" s="58" t="s">
        <v>187</v>
      </c>
      <c r="J290" s="58" t="str">
        <f>Beds!C323</f>
        <v/>
      </c>
    </row>
    <row r="291" spans="1:10">
      <c r="A291" s="27">
        <f>Beds!B324</f>
        <v>0</v>
      </c>
      <c r="C291" s="59">
        <v>1</v>
      </c>
      <c r="D291" s="56"/>
      <c r="E291" s="56"/>
      <c r="G291" s="58" t="s">
        <v>185</v>
      </c>
      <c r="H291" s="58" t="s">
        <v>186</v>
      </c>
      <c r="I291" s="58" t="s">
        <v>187</v>
      </c>
      <c r="J291" s="58" t="str">
        <f>Beds!C324</f>
        <v/>
      </c>
    </row>
    <row r="292" spans="1:10">
      <c r="A292" s="27">
        <f>Beds!B325</f>
        <v>0</v>
      </c>
      <c r="C292" s="59">
        <v>1</v>
      </c>
      <c r="D292" s="56"/>
      <c r="E292" s="56"/>
      <c r="G292" s="58" t="s">
        <v>185</v>
      </c>
      <c r="H292" s="58" t="s">
        <v>186</v>
      </c>
      <c r="I292" s="58" t="s">
        <v>187</v>
      </c>
      <c r="J292" s="58" t="str">
        <f>Beds!C325</f>
        <v/>
      </c>
    </row>
    <row r="293" spans="1:10">
      <c r="A293" s="27">
        <f>Beds!B326</f>
        <v>0</v>
      </c>
      <c r="C293" s="59">
        <v>1</v>
      </c>
      <c r="D293" s="56"/>
      <c r="E293" s="56"/>
      <c r="G293" s="58" t="s">
        <v>185</v>
      </c>
      <c r="H293" s="58" t="s">
        <v>186</v>
      </c>
      <c r="I293" s="58" t="s">
        <v>187</v>
      </c>
      <c r="J293" s="58" t="str">
        <f>Beds!C326</f>
        <v/>
      </c>
    </row>
    <row r="294" spans="1:10">
      <c r="A294" s="27">
        <f>Beds!B327</f>
        <v>0</v>
      </c>
      <c r="C294" s="59">
        <v>1</v>
      </c>
      <c r="D294" s="56"/>
      <c r="E294" s="56"/>
      <c r="G294" s="58" t="s">
        <v>185</v>
      </c>
      <c r="H294" s="58" t="s">
        <v>186</v>
      </c>
      <c r="I294" s="58" t="s">
        <v>187</v>
      </c>
      <c r="J294" s="58" t="str">
        <f>Beds!C327</f>
        <v/>
      </c>
    </row>
    <row r="295" spans="1:10">
      <c r="A295" s="27">
        <f>Beds!B328</f>
        <v>0</v>
      </c>
      <c r="C295" s="59">
        <v>1</v>
      </c>
      <c r="D295" s="56"/>
      <c r="E295" s="56"/>
      <c r="G295" s="58" t="s">
        <v>185</v>
      </c>
      <c r="H295" s="58" t="s">
        <v>186</v>
      </c>
      <c r="I295" s="58" t="s">
        <v>187</v>
      </c>
      <c r="J295" s="58" t="str">
        <f>Beds!C328</f>
        <v/>
      </c>
    </row>
    <row r="296" spans="1:10">
      <c r="A296" s="27">
        <f>Beds!B329</f>
        <v>0</v>
      </c>
      <c r="C296" s="59">
        <v>1</v>
      </c>
      <c r="D296" s="56"/>
      <c r="E296" s="56"/>
      <c r="G296" s="58" t="s">
        <v>185</v>
      </c>
      <c r="H296" s="58" t="s">
        <v>186</v>
      </c>
      <c r="I296" s="58" t="s">
        <v>187</v>
      </c>
      <c r="J296" s="58" t="str">
        <f>Beds!C329</f>
        <v/>
      </c>
    </row>
    <row r="297" spans="1:10">
      <c r="A297" s="27">
        <f>Beds!B330</f>
        <v>0</v>
      </c>
      <c r="C297" s="59">
        <v>1</v>
      </c>
      <c r="D297" s="56"/>
      <c r="E297" s="56"/>
      <c r="G297" s="58" t="s">
        <v>185</v>
      </c>
      <c r="H297" s="58" t="s">
        <v>186</v>
      </c>
      <c r="I297" s="58" t="s">
        <v>187</v>
      </c>
      <c r="J297" s="58" t="str">
        <f>Beds!C330</f>
        <v/>
      </c>
    </row>
    <row r="298" spans="1:10">
      <c r="A298" s="27">
        <f>Beds!B331</f>
        <v>0</v>
      </c>
      <c r="C298" s="59">
        <v>1</v>
      </c>
      <c r="D298" s="56"/>
      <c r="E298" s="56"/>
      <c r="G298" s="58" t="s">
        <v>185</v>
      </c>
      <c r="H298" s="58" t="s">
        <v>186</v>
      </c>
      <c r="I298" s="58" t="s">
        <v>187</v>
      </c>
      <c r="J298" s="58" t="str">
        <f>Beds!C331</f>
        <v/>
      </c>
    </row>
    <row r="299" spans="1:10">
      <c r="A299" s="27">
        <f>Beds!B332</f>
        <v>0</v>
      </c>
      <c r="C299" s="59">
        <v>1</v>
      </c>
      <c r="D299" s="56"/>
      <c r="E299" s="56"/>
      <c r="G299" s="58" t="s">
        <v>185</v>
      </c>
      <c r="H299" s="58" t="s">
        <v>186</v>
      </c>
      <c r="I299" s="58" t="s">
        <v>187</v>
      </c>
      <c r="J299" s="58" t="str">
        <f>Beds!C332</f>
        <v/>
      </c>
    </row>
    <row r="300" spans="1:10">
      <c r="A300" s="27">
        <f>Beds!B333</f>
        <v>0</v>
      </c>
      <c r="C300" s="59">
        <v>1</v>
      </c>
      <c r="D300" s="56"/>
      <c r="E300" s="56"/>
      <c r="G300" s="58" t="s">
        <v>185</v>
      </c>
      <c r="H300" s="58" t="s">
        <v>186</v>
      </c>
      <c r="I300" s="58" t="s">
        <v>187</v>
      </c>
      <c r="J300" s="58" t="str">
        <f>Beds!C333</f>
        <v/>
      </c>
    </row>
    <row r="301" spans="1:10">
      <c r="A301" s="27">
        <f>Beds!B334</f>
        <v>0</v>
      </c>
      <c r="C301" s="59">
        <v>1</v>
      </c>
      <c r="D301" s="56"/>
      <c r="E301" s="56"/>
      <c r="G301" s="58" t="s">
        <v>185</v>
      </c>
      <c r="H301" s="58" t="s">
        <v>186</v>
      </c>
      <c r="I301" s="58" t="s">
        <v>187</v>
      </c>
      <c r="J301" s="58" t="str">
        <f>Beds!C334</f>
        <v/>
      </c>
    </row>
    <row r="302" spans="1:10">
      <c r="A302" s="27">
        <f>Beds!B335</f>
        <v>0</v>
      </c>
      <c r="C302" s="59">
        <v>1</v>
      </c>
      <c r="D302" s="56"/>
      <c r="E302" s="56"/>
      <c r="G302" s="58" t="s">
        <v>185</v>
      </c>
      <c r="H302" s="58" t="s">
        <v>186</v>
      </c>
      <c r="I302" s="58" t="s">
        <v>187</v>
      </c>
      <c r="J302" s="58" t="str">
        <f>Beds!C335</f>
        <v/>
      </c>
    </row>
    <row r="303" spans="1:10">
      <c r="A303" s="27">
        <f>Beds!B336</f>
        <v>0</v>
      </c>
      <c r="C303" s="59">
        <v>1</v>
      </c>
      <c r="D303" s="56"/>
      <c r="E303" s="56"/>
      <c r="G303" s="58" t="s">
        <v>185</v>
      </c>
      <c r="H303" s="58" t="s">
        <v>186</v>
      </c>
      <c r="I303" s="58" t="s">
        <v>187</v>
      </c>
      <c r="J303" s="58" t="str">
        <f>Beds!C336</f>
        <v/>
      </c>
    </row>
    <row r="304" spans="1:10">
      <c r="A304" s="27">
        <f>Beds!B337</f>
        <v>0</v>
      </c>
      <c r="C304" s="59">
        <v>1</v>
      </c>
      <c r="D304" s="56"/>
      <c r="E304" s="56"/>
      <c r="G304" s="58" t="s">
        <v>185</v>
      </c>
      <c r="H304" s="58" t="s">
        <v>186</v>
      </c>
      <c r="I304" s="58" t="s">
        <v>187</v>
      </c>
      <c r="J304" s="58" t="str">
        <f>Beds!C337</f>
        <v/>
      </c>
    </row>
    <row r="305" spans="1:10">
      <c r="A305" s="27">
        <f>Beds!B338</f>
        <v>0</v>
      </c>
      <c r="C305" s="59">
        <v>1</v>
      </c>
      <c r="D305" s="56"/>
      <c r="E305" s="56"/>
      <c r="G305" s="58" t="s">
        <v>185</v>
      </c>
      <c r="H305" s="58" t="s">
        <v>186</v>
      </c>
      <c r="I305" s="58" t="s">
        <v>187</v>
      </c>
      <c r="J305" s="58" t="str">
        <f>Beds!C338</f>
        <v/>
      </c>
    </row>
    <row r="306" spans="1:10">
      <c r="A306" s="27">
        <f>Beds!B339</f>
        <v>0</v>
      </c>
      <c r="C306" s="59">
        <v>1</v>
      </c>
      <c r="D306" s="56"/>
      <c r="E306" s="56"/>
      <c r="G306" s="58" t="s">
        <v>185</v>
      </c>
      <c r="H306" s="58" t="s">
        <v>186</v>
      </c>
      <c r="I306" s="58" t="s">
        <v>187</v>
      </c>
      <c r="J306" s="58" t="str">
        <f>Beds!C339</f>
        <v/>
      </c>
    </row>
    <row r="307" spans="1:10">
      <c r="A307" s="27">
        <f>Beds!B340</f>
        <v>0</v>
      </c>
      <c r="C307" s="59">
        <v>1</v>
      </c>
      <c r="D307" s="56"/>
      <c r="E307" s="56"/>
      <c r="G307" s="58" t="s">
        <v>185</v>
      </c>
      <c r="H307" s="58" t="s">
        <v>186</v>
      </c>
      <c r="I307" s="58" t="s">
        <v>187</v>
      </c>
      <c r="J307" s="58" t="str">
        <f>Beds!C340</f>
        <v/>
      </c>
    </row>
    <row r="308" spans="1:10">
      <c r="A308" s="27">
        <f>Beds!B341</f>
        <v>0</v>
      </c>
      <c r="C308" s="59">
        <v>1</v>
      </c>
      <c r="D308" s="56"/>
      <c r="E308" s="56"/>
      <c r="G308" s="58" t="s">
        <v>185</v>
      </c>
      <c r="H308" s="58" t="s">
        <v>186</v>
      </c>
      <c r="I308" s="58" t="s">
        <v>187</v>
      </c>
      <c r="J308" s="58" t="str">
        <f>Beds!C341</f>
        <v/>
      </c>
    </row>
    <row r="309" spans="1:10">
      <c r="A309" s="27">
        <f>Beds!B342</f>
        <v>0</v>
      </c>
      <c r="C309" s="59">
        <v>1</v>
      </c>
      <c r="D309" s="56"/>
      <c r="E309" s="56"/>
      <c r="G309" s="58" t="s">
        <v>185</v>
      </c>
      <c r="H309" s="58" t="s">
        <v>186</v>
      </c>
      <c r="I309" s="58" t="s">
        <v>187</v>
      </c>
      <c r="J309" s="58" t="str">
        <f>Beds!C342</f>
        <v/>
      </c>
    </row>
    <row r="310" spans="1:10">
      <c r="A310" s="27">
        <f>Beds!B343</f>
        <v>0</v>
      </c>
      <c r="C310" s="59">
        <v>1</v>
      </c>
      <c r="D310" s="56"/>
      <c r="E310" s="56"/>
      <c r="G310" s="58" t="s">
        <v>185</v>
      </c>
      <c r="H310" s="58" t="s">
        <v>186</v>
      </c>
      <c r="I310" s="58" t="s">
        <v>187</v>
      </c>
      <c r="J310" s="58" t="str">
        <f>Beds!C343</f>
        <v/>
      </c>
    </row>
    <row r="311" spans="1:10">
      <c r="A311" s="27">
        <f>Beds!B344</f>
        <v>0</v>
      </c>
      <c r="C311" s="59">
        <v>1</v>
      </c>
      <c r="D311" s="56"/>
      <c r="E311" s="56"/>
      <c r="G311" s="58" t="s">
        <v>185</v>
      </c>
      <c r="H311" s="58" t="s">
        <v>186</v>
      </c>
      <c r="I311" s="58" t="s">
        <v>187</v>
      </c>
      <c r="J311" s="58" t="str">
        <f>Beds!C344</f>
        <v/>
      </c>
    </row>
    <row r="312" spans="1:10">
      <c r="A312" s="27">
        <f>Beds!B345</f>
        <v>0</v>
      </c>
      <c r="C312" s="59">
        <v>1</v>
      </c>
      <c r="D312" s="56"/>
      <c r="E312" s="56"/>
      <c r="G312" s="58" t="s">
        <v>185</v>
      </c>
      <c r="H312" s="58" t="s">
        <v>186</v>
      </c>
      <c r="I312" s="58" t="s">
        <v>187</v>
      </c>
      <c r="J312" s="58" t="str">
        <f>Beds!C345</f>
        <v/>
      </c>
    </row>
    <row r="313" spans="1:10">
      <c r="A313" s="27">
        <f>Beds!B346</f>
        <v>0</v>
      </c>
      <c r="C313" s="59">
        <v>1</v>
      </c>
      <c r="D313" s="56"/>
      <c r="E313" s="56"/>
      <c r="G313" s="58" t="s">
        <v>185</v>
      </c>
      <c r="H313" s="58" t="s">
        <v>186</v>
      </c>
      <c r="I313" s="58" t="s">
        <v>187</v>
      </c>
      <c r="J313" s="58" t="str">
        <f>Beds!C346</f>
        <v/>
      </c>
    </row>
    <row r="314" spans="1:10">
      <c r="A314" s="27">
        <f>Beds!B347</f>
        <v>0</v>
      </c>
      <c r="C314" s="59">
        <v>1</v>
      </c>
      <c r="D314" s="56"/>
      <c r="E314" s="56"/>
      <c r="G314" s="58" t="s">
        <v>185</v>
      </c>
      <c r="H314" s="58" t="s">
        <v>186</v>
      </c>
      <c r="I314" s="58" t="s">
        <v>187</v>
      </c>
      <c r="J314" s="58" t="str">
        <f>Beds!C347</f>
        <v/>
      </c>
    </row>
    <row r="315" spans="1:10">
      <c r="A315" s="27">
        <f>Beds!B348</f>
        <v>0</v>
      </c>
      <c r="C315" s="59">
        <v>1</v>
      </c>
      <c r="D315" s="56"/>
      <c r="E315" s="56"/>
      <c r="G315" s="58" t="s">
        <v>185</v>
      </c>
      <c r="H315" s="58" t="s">
        <v>186</v>
      </c>
      <c r="I315" s="58" t="s">
        <v>187</v>
      </c>
      <c r="J315" s="58" t="str">
        <f>Beds!C348</f>
        <v/>
      </c>
    </row>
    <row r="316" spans="1:10">
      <c r="A316" s="27">
        <f>Beds!B349</f>
        <v>0</v>
      </c>
      <c r="C316" s="59">
        <v>1</v>
      </c>
      <c r="D316" s="56"/>
      <c r="E316" s="56"/>
      <c r="G316" s="58" t="s">
        <v>185</v>
      </c>
      <c r="H316" s="58" t="s">
        <v>186</v>
      </c>
      <c r="I316" s="58" t="s">
        <v>187</v>
      </c>
      <c r="J316" s="58" t="str">
        <f>Beds!C349</f>
        <v/>
      </c>
    </row>
    <row r="317" spans="1:10">
      <c r="A317" s="27">
        <f>Beds!B350</f>
        <v>0</v>
      </c>
      <c r="C317" s="59">
        <v>1</v>
      </c>
      <c r="D317" s="56"/>
      <c r="E317" s="56"/>
      <c r="G317" s="58" t="s">
        <v>185</v>
      </c>
      <c r="H317" s="58" t="s">
        <v>186</v>
      </c>
      <c r="I317" s="58" t="s">
        <v>187</v>
      </c>
      <c r="J317" s="58" t="str">
        <f>Beds!C350</f>
        <v/>
      </c>
    </row>
    <row r="318" spans="1:10">
      <c r="A318" s="27">
        <f>Beds!B351</f>
        <v>0</v>
      </c>
      <c r="C318" s="59">
        <v>1</v>
      </c>
      <c r="D318" s="56"/>
      <c r="E318" s="56"/>
      <c r="G318" s="58" t="s">
        <v>185</v>
      </c>
      <c r="H318" s="58" t="s">
        <v>186</v>
      </c>
      <c r="I318" s="58" t="s">
        <v>187</v>
      </c>
      <c r="J318" s="58" t="str">
        <f>Beds!C351</f>
        <v/>
      </c>
    </row>
    <row r="319" spans="1:10">
      <c r="A319" s="27">
        <f>Beds!B352</f>
        <v>0</v>
      </c>
      <c r="C319" s="59">
        <v>1</v>
      </c>
      <c r="D319" s="56"/>
      <c r="E319" s="56"/>
      <c r="G319" s="58" t="s">
        <v>185</v>
      </c>
      <c r="H319" s="58" t="s">
        <v>186</v>
      </c>
      <c r="I319" s="58" t="s">
        <v>187</v>
      </c>
      <c r="J319" s="58" t="str">
        <f>Beds!C352</f>
        <v/>
      </c>
    </row>
    <row r="320" spans="1:10">
      <c r="A320" s="27">
        <f>Beds!B353</f>
        <v>0</v>
      </c>
      <c r="C320" s="59">
        <v>1</v>
      </c>
      <c r="D320" s="56"/>
      <c r="E320" s="56"/>
      <c r="G320" s="58" t="s">
        <v>185</v>
      </c>
      <c r="H320" s="58" t="s">
        <v>186</v>
      </c>
      <c r="I320" s="58" t="s">
        <v>187</v>
      </c>
      <c r="J320" s="58" t="str">
        <f>Beds!C353</f>
        <v/>
      </c>
    </row>
    <row r="321" spans="1:10">
      <c r="A321" s="27">
        <f>Beds!B354</f>
        <v>0</v>
      </c>
      <c r="C321" s="59">
        <v>1</v>
      </c>
      <c r="D321" s="56"/>
      <c r="E321" s="56"/>
      <c r="G321" s="58" t="s">
        <v>185</v>
      </c>
      <c r="H321" s="58" t="s">
        <v>186</v>
      </c>
      <c r="I321" s="58" t="s">
        <v>187</v>
      </c>
      <c r="J321" s="58" t="str">
        <f>Beds!C354</f>
        <v/>
      </c>
    </row>
    <row r="322" spans="1:10">
      <c r="A322" s="27">
        <f>Beds!B355</f>
        <v>0</v>
      </c>
      <c r="C322" s="59">
        <v>1</v>
      </c>
      <c r="D322" s="56"/>
      <c r="E322" s="56"/>
      <c r="G322" s="58" t="s">
        <v>185</v>
      </c>
      <c r="H322" s="58" t="s">
        <v>186</v>
      </c>
      <c r="I322" s="58" t="s">
        <v>187</v>
      </c>
      <c r="J322" s="58" t="str">
        <f>Beds!C355</f>
        <v/>
      </c>
    </row>
    <row r="323" spans="1:10">
      <c r="A323" s="27">
        <f>Beds!B356</f>
        <v>0</v>
      </c>
      <c r="C323" s="59">
        <v>1</v>
      </c>
      <c r="D323" s="56"/>
      <c r="E323" s="56"/>
      <c r="G323" s="58" t="s">
        <v>185</v>
      </c>
      <c r="H323" s="58" t="s">
        <v>186</v>
      </c>
      <c r="I323" s="58" t="s">
        <v>187</v>
      </c>
      <c r="J323" s="58" t="str">
        <f>Beds!C356</f>
        <v/>
      </c>
    </row>
    <row r="324" spans="1:10">
      <c r="A324" s="27">
        <f>Beds!B357</f>
        <v>0</v>
      </c>
      <c r="C324" s="59">
        <v>1</v>
      </c>
      <c r="D324" s="56"/>
      <c r="E324" s="56"/>
      <c r="G324" s="58" t="s">
        <v>185</v>
      </c>
      <c r="H324" s="58" t="s">
        <v>186</v>
      </c>
      <c r="I324" s="58" t="s">
        <v>187</v>
      </c>
      <c r="J324" s="58" t="str">
        <f>Beds!C357</f>
        <v/>
      </c>
    </row>
    <row r="325" spans="1:10">
      <c r="A325" s="27">
        <f>Beds!B358</f>
        <v>0</v>
      </c>
      <c r="C325" s="59">
        <v>1</v>
      </c>
      <c r="D325" s="56"/>
      <c r="E325" s="56"/>
      <c r="G325" s="58" t="s">
        <v>185</v>
      </c>
      <c r="H325" s="58" t="s">
        <v>186</v>
      </c>
      <c r="I325" s="58" t="s">
        <v>187</v>
      </c>
      <c r="J325" s="58" t="str">
        <f>Beds!C358</f>
        <v/>
      </c>
    </row>
    <row r="326" spans="1:10">
      <c r="A326" s="27">
        <f>Beds!B359</f>
        <v>0</v>
      </c>
      <c r="C326" s="59">
        <v>1</v>
      </c>
      <c r="D326" s="56"/>
      <c r="E326" s="56"/>
      <c r="G326" s="58" t="s">
        <v>185</v>
      </c>
      <c r="H326" s="58" t="s">
        <v>186</v>
      </c>
      <c r="I326" s="58" t="s">
        <v>187</v>
      </c>
      <c r="J326" s="58" t="str">
        <f>Beds!C359</f>
        <v/>
      </c>
    </row>
    <row r="327" spans="1:10">
      <c r="A327" s="27">
        <f>Beds!B360</f>
        <v>0</v>
      </c>
      <c r="C327" s="59">
        <v>1</v>
      </c>
      <c r="D327" s="56"/>
      <c r="E327" s="56"/>
      <c r="G327" s="58" t="s">
        <v>185</v>
      </c>
      <c r="H327" s="58" t="s">
        <v>186</v>
      </c>
      <c r="I327" s="58" t="s">
        <v>187</v>
      </c>
      <c r="J327" s="58" t="str">
        <f>Beds!C360</f>
        <v/>
      </c>
    </row>
    <row r="328" spans="1:10">
      <c r="A328" s="27">
        <f>Beds!B361</f>
        <v>0</v>
      </c>
      <c r="C328" s="59">
        <v>1</v>
      </c>
      <c r="D328" s="56"/>
      <c r="E328" s="56"/>
      <c r="G328" s="58" t="s">
        <v>185</v>
      </c>
      <c r="H328" s="58" t="s">
        <v>186</v>
      </c>
      <c r="I328" s="58" t="s">
        <v>187</v>
      </c>
      <c r="J328" s="58" t="str">
        <f>Beds!C361</f>
        <v/>
      </c>
    </row>
    <row r="329" spans="1:10">
      <c r="A329" s="27">
        <f>Beds!B362</f>
        <v>0</v>
      </c>
      <c r="C329" s="59">
        <v>1</v>
      </c>
      <c r="D329" s="56"/>
      <c r="E329" s="56"/>
      <c r="G329" s="58" t="s">
        <v>185</v>
      </c>
      <c r="H329" s="58" t="s">
        <v>186</v>
      </c>
      <c r="I329" s="58" t="s">
        <v>187</v>
      </c>
      <c r="J329" s="58" t="str">
        <f>Beds!C362</f>
        <v/>
      </c>
    </row>
    <row r="330" spans="1:10">
      <c r="A330" s="27">
        <f>Beds!B363</f>
        <v>0</v>
      </c>
      <c r="C330" s="59">
        <v>1</v>
      </c>
      <c r="D330" s="56"/>
      <c r="E330" s="56"/>
      <c r="G330" s="58" t="s">
        <v>185</v>
      </c>
      <c r="H330" s="58" t="s">
        <v>186</v>
      </c>
      <c r="I330" s="58" t="s">
        <v>187</v>
      </c>
      <c r="J330" s="58" t="str">
        <f>Beds!C363</f>
        <v/>
      </c>
    </row>
    <row r="331" spans="1:10">
      <c r="A331" s="27">
        <f>Beds!B364</f>
        <v>0</v>
      </c>
      <c r="C331" s="59">
        <v>1</v>
      </c>
      <c r="D331" s="56"/>
      <c r="E331" s="56"/>
      <c r="G331" s="58" t="s">
        <v>185</v>
      </c>
      <c r="H331" s="58" t="s">
        <v>186</v>
      </c>
      <c r="I331" s="58" t="s">
        <v>187</v>
      </c>
      <c r="J331" s="58" t="str">
        <f>Beds!C364</f>
        <v/>
      </c>
    </row>
    <row r="332" spans="1:10">
      <c r="A332" s="27">
        <f>Beds!B365</f>
        <v>0</v>
      </c>
      <c r="C332" s="59">
        <v>1</v>
      </c>
      <c r="D332" s="56"/>
      <c r="E332" s="56"/>
      <c r="G332" s="58" t="s">
        <v>185</v>
      </c>
      <c r="H332" s="58" t="s">
        <v>186</v>
      </c>
      <c r="I332" s="58" t="s">
        <v>187</v>
      </c>
      <c r="J332" s="58" t="str">
        <f>Beds!C365</f>
        <v/>
      </c>
    </row>
    <row r="333" spans="1:10">
      <c r="A333" s="27">
        <f>Beds!B366</f>
        <v>0</v>
      </c>
      <c r="C333" s="59">
        <v>1</v>
      </c>
      <c r="D333" s="56"/>
      <c r="E333" s="56"/>
      <c r="G333" s="58" t="s">
        <v>185</v>
      </c>
      <c r="H333" s="58" t="s">
        <v>186</v>
      </c>
      <c r="I333" s="58" t="s">
        <v>187</v>
      </c>
      <c r="J333" s="58" t="str">
        <f>Beds!C366</f>
        <v/>
      </c>
    </row>
    <row r="334" spans="1:10">
      <c r="A334" s="27">
        <f>Beds!B367</f>
        <v>0</v>
      </c>
      <c r="C334" s="59">
        <v>1</v>
      </c>
      <c r="D334" s="56"/>
      <c r="E334" s="56"/>
      <c r="G334" s="58" t="s">
        <v>185</v>
      </c>
      <c r="H334" s="58" t="s">
        <v>186</v>
      </c>
      <c r="I334" s="58" t="s">
        <v>187</v>
      </c>
      <c r="J334" s="58" t="str">
        <f>Beds!C367</f>
        <v/>
      </c>
    </row>
    <row r="335" spans="1:10">
      <c r="A335" s="27">
        <f>Beds!B368</f>
        <v>0</v>
      </c>
      <c r="C335" s="59">
        <v>1</v>
      </c>
      <c r="D335" s="56"/>
      <c r="E335" s="56"/>
      <c r="G335" s="58" t="s">
        <v>185</v>
      </c>
      <c r="H335" s="58" t="s">
        <v>186</v>
      </c>
      <c r="I335" s="58" t="s">
        <v>187</v>
      </c>
      <c r="J335" s="58" t="str">
        <f>Beds!C368</f>
        <v/>
      </c>
    </row>
    <row r="336" spans="1:10">
      <c r="A336" s="27">
        <f>Beds!B369</f>
        <v>0</v>
      </c>
      <c r="C336" s="59">
        <v>1</v>
      </c>
      <c r="D336" s="56"/>
      <c r="E336" s="56"/>
      <c r="G336" s="58" t="s">
        <v>185</v>
      </c>
      <c r="H336" s="58" t="s">
        <v>186</v>
      </c>
      <c r="I336" s="58" t="s">
        <v>187</v>
      </c>
      <c r="J336" s="58" t="str">
        <f>Beds!C369</f>
        <v/>
      </c>
    </row>
    <row r="337" spans="1:10">
      <c r="A337" s="27">
        <f>Beds!B370</f>
        <v>0</v>
      </c>
      <c r="C337" s="59">
        <v>1</v>
      </c>
      <c r="D337" s="56"/>
      <c r="E337" s="56"/>
      <c r="G337" s="58" t="s">
        <v>185</v>
      </c>
      <c r="H337" s="58" t="s">
        <v>186</v>
      </c>
      <c r="I337" s="58" t="s">
        <v>187</v>
      </c>
      <c r="J337" s="58" t="str">
        <f>Beds!C370</f>
        <v/>
      </c>
    </row>
    <row r="338" spans="1:10">
      <c r="A338" s="27">
        <f>Beds!B371</f>
        <v>0</v>
      </c>
      <c r="C338" s="59">
        <v>1</v>
      </c>
      <c r="D338" s="56"/>
      <c r="E338" s="56"/>
      <c r="G338" s="58" t="s">
        <v>185</v>
      </c>
      <c r="H338" s="58" t="s">
        <v>186</v>
      </c>
      <c r="I338" s="58" t="s">
        <v>187</v>
      </c>
      <c r="J338" s="58" t="str">
        <f>Beds!C371</f>
        <v/>
      </c>
    </row>
    <row r="339" spans="1:10">
      <c r="A339" s="27">
        <f>Beds!B372</f>
        <v>0</v>
      </c>
      <c r="C339" s="59">
        <v>1</v>
      </c>
      <c r="D339" s="56"/>
      <c r="E339" s="56"/>
      <c r="G339" s="58" t="s">
        <v>185</v>
      </c>
      <c r="H339" s="58" t="s">
        <v>186</v>
      </c>
      <c r="I339" s="58" t="s">
        <v>187</v>
      </c>
      <c r="J339" s="58" t="str">
        <f>Beds!C372</f>
        <v/>
      </c>
    </row>
    <row r="340" spans="1:10">
      <c r="A340" s="27">
        <f>Beds!B373</f>
        <v>0</v>
      </c>
      <c r="C340" s="59">
        <v>1</v>
      </c>
      <c r="D340" s="56"/>
      <c r="E340" s="56"/>
      <c r="G340" s="58" t="s">
        <v>185</v>
      </c>
      <c r="H340" s="58" t="s">
        <v>186</v>
      </c>
      <c r="I340" s="58" t="s">
        <v>187</v>
      </c>
      <c r="J340" s="58" t="str">
        <f>Beds!C373</f>
        <v/>
      </c>
    </row>
    <row r="341" spans="1:10">
      <c r="A341" s="27">
        <f>Beds!B374</f>
        <v>0</v>
      </c>
      <c r="C341" s="59">
        <v>1</v>
      </c>
      <c r="D341" s="56"/>
      <c r="E341" s="56"/>
      <c r="G341" s="58" t="s">
        <v>185</v>
      </c>
      <c r="H341" s="58" t="s">
        <v>186</v>
      </c>
      <c r="I341" s="58" t="s">
        <v>187</v>
      </c>
      <c r="J341" s="58" t="str">
        <f>Beds!C374</f>
        <v/>
      </c>
    </row>
    <row r="342" spans="1:10">
      <c r="A342" s="27">
        <f>Beds!B375</f>
        <v>0</v>
      </c>
      <c r="C342" s="59">
        <v>1</v>
      </c>
      <c r="D342" s="56"/>
      <c r="E342" s="56"/>
      <c r="G342" s="58" t="s">
        <v>185</v>
      </c>
      <c r="H342" s="58" t="s">
        <v>186</v>
      </c>
      <c r="I342" s="58" t="s">
        <v>187</v>
      </c>
      <c r="J342" s="58" t="str">
        <f>Beds!C375</f>
        <v/>
      </c>
    </row>
    <row r="343" spans="1:10">
      <c r="A343" s="27">
        <f>Beds!B376</f>
        <v>0</v>
      </c>
      <c r="C343" s="59">
        <v>1</v>
      </c>
      <c r="D343" s="56"/>
      <c r="E343" s="56"/>
      <c r="G343" s="58" t="s">
        <v>185</v>
      </c>
      <c r="H343" s="58" t="s">
        <v>186</v>
      </c>
      <c r="I343" s="58" t="s">
        <v>187</v>
      </c>
      <c r="J343" s="58" t="str">
        <f>Beds!C376</f>
        <v/>
      </c>
    </row>
    <row r="344" spans="1:10">
      <c r="A344" s="27">
        <f>Beds!B377</f>
        <v>0</v>
      </c>
      <c r="C344" s="59">
        <v>1</v>
      </c>
      <c r="D344" s="56"/>
      <c r="E344" s="56"/>
      <c r="G344" s="58" t="s">
        <v>185</v>
      </c>
      <c r="H344" s="58" t="s">
        <v>186</v>
      </c>
      <c r="I344" s="58" t="s">
        <v>187</v>
      </c>
      <c r="J344" s="58" t="str">
        <f>Beds!C377</f>
        <v/>
      </c>
    </row>
    <row r="345" spans="1:10">
      <c r="A345" s="27">
        <f>Beds!B378</f>
        <v>0</v>
      </c>
      <c r="C345" s="59">
        <v>1</v>
      </c>
      <c r="D345" s="56"/>
      <c r="E345" s="56"/>
      <c r="G345" s="58" t="s">
        <v>185</v>
      </c>
      <c r="H345" s="58" t="s">
        <v>186</v>
      </c>
      <c r="I345" s="58" t="s">
        <v>187</v>
      </c>
      <c r="J345" s="58" t="str">
        <f>Beds!C378</f>
        <v/>
      </c>
    </row>
    <row r="346" spans="1:10">
      <c r="A346" s="27">
        <f>Beds!B379</f>
        <v>0</v>
      </c>
      <c r="C346" s="59">
        <v>1</v>
      </c>
      <c r="D346" s="56"/>
      <c r="E346" s="56"/>
      <c r="G346" s="58" t="s">
        <v>185</v>
      </c>
      <c r="H346" s="58" t="s">
        <v>186</v>
      </c>
      <c r="I346" s="58" t="s">
        <v>187</v>
      </c>
      <c r="J346" s="58" t="str">
        <f>Beds!C379</f>
        <v/>
      </c>
    </row>
    <row r="347" spans="1:10">
      <c r="A347" s="27">
        <f>Beds!B380</f>
        <v>0</v>
      </c>
      <c r="C347" s="59">
        <v>1</v>
      </c>
      <c r="D347" s="56"/>
      <c r="E347" s="56"/>
      <c r="G347" s="58" t="s">
        <v>185</v>
      </c>
      <c r="H347" s="58" t="s">
        <v>186</v>
      </c>
      <c r="I347" s="58" t="s">
        <v>187</v>
      </c>
      <c r="J347" s="58" t="str">
        <f>Beds!C380</f>
        <v/>
      </c>
    </row>
    <row r="348" spans="1:10">
      <c r="A348" s="27">
        <f>Beds!B381</f>
        <v>0</v>
      </c>
      <c r="C348" s="59">
        <v>1</v>
      </c>
      <c r="D348" s="56"/>
      <c r="E348" s="56"/>
      <c r="G348" s="58" t="s">
        <v>185</v>
      </c>
      <c r="H348" s="58" t="s">
        <v>186</v>
      </c>
      <c r="I348" s="58" t="s">
        <v>187</v>
      </c>
      <c r="J348" s="58" t="str">
        <f>Beds!C381</f>
        <v/>
      </c>
    </row>
    <row r="349" spans="1:10">
      <c r="A349" s="27">
        <f>Beds!B382</f>
        <v>0</v>
      </c>
      <c r="C349" s="59">
        <v>1</v>
      </c>
      <c r="D349" s="56"/>
      <c r="E349" s="56"/>
      <c r="G349" s="58" t="s">
        <v>185</v>
      </c>
      <c r="H349" s="58" t="s">
        <v>186</v>
      </c>
      <c r="I349" s="58" t="s">
        <v>187</v>
      </c>
      <c r="J349" s="58" t="str">
        <f>Beds!C382</f>
        <v/>
      </c>
    </row>
    <row r="350" spans="1:10">
      <c r="A350" s="27">
        <f>Beds!B383</f>
        <v>0</v>
      </c>
      <c r="C350" s="59">
        <v>1</v>
      </c>
      <c r="D350" s="56"/>
      <c r="E350" s="56"/>
      <c r="G350" s="58" t="s">
        <v>185</v>
      </c>
      <c r="H350" s="58" t="s">
        <v>186</v>
      </c>
      <c r="I350" s="58" t="s">
        <v>187</v>
      </c>
      <c r="J350" s="58" t="str">
        <f>Beds!C383</f>
        <v/>
      </c>
    </row>
    <row r="351" spans="1:10">
      <c r="A351" s="27">
        <f>Beds!B384</f>
        <v>0</v>
      </c>
      <c r="C351" s="59">
        <v>1</v>
      </c>
      <c r="D351" s="56"/>
      <c r="E351" s="56"/>
      <c r="G351" s="58" t="s">
        <v>185</v>
      </c>
      <c r="H351" s="58" t="s">
        <v>186</v>
      </c>
      <c r="I351" s="58" t="s">
        <v>187</v>
      </c>
      <c r="J351" s="58" t="str">
        <f>Beds!C384</f>
        <v/>
      </c>
    </row>
    <row r="352" spans="1:10">
      <c r="A352" s="27">
        <f>Beds!B385</f>
        <v>0</v>
      </c>
      <c r="C352" s="59">
        <v>1</v>
      </c>
      <c r="D352" s="56"/>
      <c r="E352" s="56"/>
      <c r="G352" s="58" t="s">
        <v>185</v>
      </c>
      <c r="H352" s="58" t="s">
        <v>186</v>
      </c>
      <c r="I352" s="58" t="s">
        <v>187</v>
      </c>
      <c r="J352" s="58" t="str">
        <f>Beds!C385</f>
        <v/>
      </c>
    </row>
    <row r="353" spans="1:10">
      <c r="A353" s="27">
        <f>Beds!B386</f>
        <v>0</v>
      </c>
      <c r="C353" s="59">
        <v>1</v>
      </c>
      <c r="D353" s="56"/>
      <c r="E353" s="56"/>
      <c r="G353" s="58" t="s">
        <v>185</v>
      </c>
      <c r="H353" s="58" t="s">
        <v>186</v>
      </c>
      <c r="I353" s="58" t="s">
        <v>187</v>
      </c>
      <c r="J353" s="58" t="str">
        <f>Beds!C386</f>
        <v/>
      </c>
    </row>
    <row r="354" spans="1:10">
      <c r="A354" s="27">
        <f>Beds!B387</f>
        <v>0</v>
      </c>
      <c r="C354" s="59">
        <v>1</v>
      </c>
      <c r="D354" s="56"/>
      <c r="E354" s="56"/>
      <c r="G354" s="58" t="s">
        <v>185</v>
      </c>
      <c r="H354" s="58" t="s">
        <v>186</v>
      </c>
      <c r="I354" s="58" t="s">
        <v>187</v>
      </c>
      <c r="J354" s="58" t="str">
        <f>Beds!C387</f>
        <v/>
      </c>
    </row>
    <row r="355" spans="1:10">
      <c r="A355" s="27">
        <f>Beds!B388</f>
        <v>0</v>
      </c>
      <c r="C355" s="59">
        <v>1</v>
      </c>
      <c r="D355" s="56"/>
      <c r="E355" s="56"/>
      <c r="G355" s="58" t="s">
        <v>185</v>
      </c>
      <c r="H355" s="58" t="s">
        <v>186</v>
      </c>
      <c r="I355" s="58" t="s">
        <v>187</v>
      </c>
      <c r="J355" s="58" t="str">
        <f>Beds!C388</f>
        <v/>
      </c>
    </row>
    <row r="356" spans="1:10">
      <c r="A356" s="27">
        <f>Beds!B389</f>
        <v>0</v>
      </c>
      <c r="C356" s="59">
        <v>1</v>
      </c>
      <c r="D356" s="56"/>
      <c r="E356" s="56"/>
      <c r="G356" s="58" t="s">
        <v>185</v>
      </c>
      <c r="H356" s="58" t="s">
        <v>186</v>
      </c>
      <c r="I356" s="58" t="s">
        <v>187</v>
      </c>
      <c r="J356" s="58" t="str">
        <f>Beds!C389</f>
        <v/>
      </c>
    </row>
    <row r="357" spans="1:10">
      <c r="A357" s="27">
        <f>Beds!B390</f>
        <v>0</v>
      </c>
      <c r="C357" s="59">
        <v>1</v>
      </c>
      <c r="D357" s="56"/>
      <c r="E357" s="56"/>
      <c r="G357" s="58" t="s">
        <v>185</v>
      </c>
      <c r="H357" s="58" t="s">
        <v>186</v>
      </c>
      <c r="I357" s="58" t="s">
        <v>187</v>
      </c>
      <c r="J357" s="58" t="str">
        <f>Beds!C390</f>
        <v/>
      </c>
    </row>
    <row r="358" spans="1:10">
      <c r="A358" s="27">
        <f>Beds!B391</f>
        <v>0</v>
      </c>
      <c r="C358" s="59">
        <v>1</v>
      </c>
      <c r="D358" s="56"/>
      <c r="E358" s="56"/>
      <c r="G358" s="58" t="s">
        <v>185</v>
      </c>
      <c r="H358" s="58" t="s">
        <v>186</v>
      </c>
      <c r="I358" s="58" t="s">
        <v>187</v>
      </c>
      <c r="J358" s="58" t="str">
        <f>Beds!C391</f>
        <v/>
      </c>
    </row>
    <row r="359" spans="1:10">
      <c r="A359" s="27">
        <f>Beds!B392</f>
        <v>0</v>
      </c>
      <c r="C359" s="59">
        <v>1</v>
      </c>
      <c r="D359" s="56"/>
      <c r="E359" s="56"/>
      <c r="G359" s="58" t="s">
        <v>185</v>
      </c>
      <c r="H359" s="58" t="s">
        <v>186</v>
      </c>
      <c r="I359" s="58" t="s">
        <v>187</v>
      </c>
      <c r="J359" s="58" t="str">
        <f>Beds!C392</f>
        <v/>
      </c>
    </row>
    <row r="360" spans="1:10">
      <c r="A360" s="27">
        <f>Beds!B393</f>
        <v>0</v>
      </c>
      <c r="C360" s="59">
        <v>1</v>
      </c>
      <c r="D360" s="56"/>
      <c r="E360" s="56"/>
      <c r="G360" s="58" t="s">
        <v>185</v>
      </c>
      <c r="H360" s="58" t="s">
        <v>186</v>
      </c>
      <c r="I360" s="58" t="s">
        <v>187</v>
      </c>
      <c r="J360" s="58" t="str">
        <f>Beds!C393</f>
        <v/>
      </c>
    </row>
    <row r="361" spans="1:10">
      <c r="A361" s="27">
        <f>Beds!B394</f>
        <v>0</v>
      </c>
      <c r="C361" s="59">
        <v>1</v>
      </c>
      <c r="D361" s="56"/>
      <c r="E361" s="56"/>
      <c r="G361" s="58" t="s">
        <v>185</v>
      </c>
      <c r="H361" s="58" t="s">
        <v>186</v>
      </c>
      <c r="I361" s="58" t="s">
        <v>187</v>
      </c>
      <c r="J361" s="58" t="str">
        <f>Beds!C394</f>
        <v/>
      </c>
    </row>
    <row r="362" spans="1:10">
      <c r="A362" s="27">
        <f>Beds!B395</f>
        <v>0</v>
      </c>
      <c r="C362" s="59">
        <v>1</v>
      </c>
      <c r="D362" s="56"/>
      <c r="E362" s="56"/>
      <c r="G362" s="58" t="s">
        <v>185</v>
      </c>
      <c r="H362" s="58" t="s">
        <v>186</v>
      </c>
      <c r="I362" s="58" t="s">
        <v>187</v>
      </c>
      <c r="J362" s="58" t="str">
        <f>Beds!C395</f>
        <v/>
      </c>
    </row>
    <row r="363" spans="1:10">
      <c r="A363" s="27">
        <f>Beds!B396</f>
        <v>0</v>
      </c>
      <c r="C363" s="59">
        <v>1</v>
      </c>
      <c r="D363" s="56"/>
      <c r="E363" s="56"/>
      <c r="G363" s="58" t="s">
        <v>185</v>
      </c>
      <c r="H363" s="58" t="s">
        <v>186</v>
      </c>
      <c r="I363" s="58" t="s">
        <v>187</v>
      </c>
      <c r="J363" s="58" t="str">
        <f>Beds!C396</f>
        <v/>
      </c>
    </row>
    <row r="364" spans="1:10">
      <c r="A364" s="27">
        <f>Beds!B397</f>
        <v>0</v>
      </c>
      <c r="C364" s="59">
        <v>1</v>
      </c>
      <c r="D364" s="56"/>
      <c r="E364" s="56"/>
      <c r="G364" s="58" t="s">
        <v>185</v>
      </c>
      <c r="H364" s="58" t="s">
        <v>186</v>
      </c>
      <c r="I364" s="58" t="s">
        <v>187</v>
      </c>
      <c r="J364" s="58" t="str">
        <f>Beds!C397</f>
        <v/>
      </c>
    </row>
    <row r="365" spans="1:10">
      <c r="A365" s="27">
        <f>Beds!B398</f>
        <v>0</v>
      </c>
      <c r="C365" s="59">
        <v>1</v>
      </c>
      <c r="D365" s="56"/>
      <c r="E365" s="56"/>
      <c r="G365" s="58" t="s">
        <v>185</v>
      </c>
      <c r="H365" s="58" t="s">
        <v>186</v>
      </c>
      <c r="I365" s="58" t="s">
        <v>187</v>
      </c>
      <c r="J365" s="58" t="str">
        <f>Beds!C398</f>
        <v/>
      </c>
    </row>
    <row r="366" spans="1:10">
      <c r="A366" s="27">
        <f>Beds!B399</f>
        <v>0</v>
      </c>
      <c r="C366" s="59">
        <v>1</v>
      </c>
      <c r="D366" s="56"/>
      <c r="E366" s="56"/>
      <c r="G366" s="58" t="s">
        <v>185</v>
      </c>
      <c r="H366" s="58" t="s">
        <v>186</v>
      </c>
      <c r="I366" s="58" t="s">
        <v>187</v>
      </c>
      <c r="J366" s="58" t="str">
        <f>Beds!C399</f>
        <v/>
      </c>
    </row>
    <row r="367" spans="1:10">
      <c r="A367" s="27">
        <f>Beds!B400</f>
        <v>0</v>
      </c>
      <c r="C367" s="59">
        <v>1</v>
      </c>
      <c r="D367" s="56"/>
      <c r="E367" s="56"/>
      <c r="G367" s="58" t="s">
        <v>185</v>
      </c>
      <c r="H367" s="58" t="s">
        <v>186</v>
      </c>
      <c r="I367" s="58" t="s">
        <v>187</v>
      </c>
      <c r="J367" s="58" t="str">
        <f>Beds!C400</f>
        <v/>
      </c>
    </row>
    <row r="368" spans="1:10">
      <c r="A368" s="27">
        <f>Beds!B401</f>
        <v>0</v>
      </c>
      <c r="C368" s="59">
        <v>1</v>
      </c>
      <c r="D368" s="56"/>
      <c r="E368" s="56"/>
      <c r="G368" s="58" t="s">
        <v>185</v>
      </c>
      <c r="H368" s="58" t="s">
        <v>186</v>
      </c>
      <c r="I368" s="58" t="s">
        <v>187</v>
      </c>
      <c r="J368" s="58" t="str">
        <f>Beds!C401</f>
        <v/>
      </c>
    </row>
    <row r="369" spans="1:10">
      <c r="A369" s="27">
        <f>Beds!B402</f>
        <v>0</v>
      </c>
      <c r="C369" s="59">
        <v>1</v>
      </c>
      <c r="D369" s="56"/>
      <c r="E369" s="56"/>
      <c r="G369" s="58" t="s">
        <v>185</v>
      </c>
      <c r="H369" s="58" t="s">
        <v>186</v>
      </c>
      <c r="I369" s="58" t="s">
        <v>187</v>
      </c>
      <c r="J369" s="58" t="str">
        <f>Beds!C402</f>
        <v/>
      </c>
    </row>
    <row r="370" spans="1:10">
      <c r="A370" s="27">
        <f>Beds!B403</f>
        <v>0</v>
      </c>
      <c r="C370" s="59">
        <v>1</v>
      </c>
      <c r="D370" s="56"/>
      <c r="E370" s="56"/>
      <c r="G370" s="58" t="s">
        <v>185</v>
      </c>
      <c r="H370" s="58" t="s">
        <v>186</v>
      </c>
      <c r="I370" s="58" t="s">
        <v>187</v>
      </c>
      <c r="J370" s="58" t="str">
        <f>Beds!C403</f>
        <v/>
      </c>
    </row>
    <row r="371" spans="1:10">
      <c r="A371" s="27">
        <f>Beds!B404</f>
        <v>0</v>
      </c>
      <c r="C371" s="59">
        <v>1</v>
      </c>
      <c r="D371" s="56"/>
      <c r="E371" s="56"/>
      <c r="G371" s="58" t="s">
        <v>185</v>
      </c>
      <c r="H371" s="58" t="s">
        <v>186</v>
      </c>
      <c r="I371" s="58" t="s">
        <v>187</v>
      </c>
      <c r="J371" s="58" t="str">
        <f>Beds!C404</f>
        <v/>
      </c>
    </row>
    <row r="372" spans="1:10">
      <c r="A372" s="27">
        <f>Beds!B405</f>
        <v>0</v>
      </c>
      <c r="C372" s="59">
        <v>1</v>
      </c>
      <c r="D372" s="56"/>
      <c r="E372" s="56"/>
      <c r="G372" s="58" t="s">
        <v>185</v>
      </c>
      <c r="H372" s="58" t="s">
        <v>186</v>
      </c>
      <c r="I372" s="58" t="s">
        <v>187</v>
      </c>
      <c r="J372" s="58" t="str">
        <f>Beds!C405</f>
        <v/>
      </c>
    </row>
    <row r="373" spans="1:10">
      <c r="A373" s="27">
        <f>Beds!B406</f>
        <v>0</v>
      </c>
      <c r="C373" s="59">
        <v>1</v>
      </c>
      <c r="D373" s="56"/>
      <c r="E373" s="56"/>
      <c r="G373" s="58" t="s">
        <v>185</v>
      </c>
      <c r="H373" s="58" t="s">
        <v>186</v>
      </c>
      <c r="I373" s="58" t="s">
        <v>187</v>
      </c>
      <c r="J373" s="58" t="str">
        <f>Beds!C406</f>
        <v/>
      </c>
    </row>
    <row r="374" spans="1:10">
      <c r="A374" s="27">
        <f>Beds!B407</f>
        <v>0</v>
      </c>
      <c r="C374" s="59">
        <v>1</v>
      </c>
      <c r="D374" s="56"/>
      <c r="E374" s="56"/>
      <c r="G374" s="58" t="s">
        <v>185</v>
      </c>
      <c r="H374" s="58" t="s">
        <v>186</v>
      </c>
      <c r="I374" s="58" t="s">
        <v>187</v>
      </c>
      <c r="J374" s="58" t="str">
        <f>Beds!C407</f>
        <v/>
      </c>
    </row>
    <row r="375" spans="1:10">
      <c r="A375" s="27">
        <f>Beds!B408</f>
        <v>0</v>
      </c>
      <c r="C375" s="59">
        <v>1</v>
      </c>
      <c r="D375" s="56"/>
      <c r="E375" s="56"/>
      <c r="G375" s="58" t="s">
        <v>185</v>
      </c>
      <c r="H375" s="58" t="s">
        <v>186</v>
      </c>
      <c r="I375" s="58" t="s">
        <v>187</v>
      </c>
      <c r="J375" s="58" t="str">
        <f>Beds!C408</f>
        <v/>
      </c>
    </row>
    <row r="376" spans="1:10">
      <c r="A376" s="27">
        <f>Beds!B409</f>
        <v>0</v>
      </c>
      <c r="C376" s="59">
        <v>1</v>
      </c>
      <c r="D376" s="56"/>
      <c r="E376" s="56"/>
      <c r="G376" s="58" t="s">
        <v>185</v>
      </c>
      <c r="H376" s="58" t="s">
        <v>186</v>
      </c>
      <c r="I376" s="58" t="s">
        <v>187</v>
      </c>
      <c r="J376" s="58" t="str">
        <f>Beds!C409</f>
        <v/>
      </c>
    </row>
    <row r="377" spans="1:10">
      <c r="A377" s="27">
        <f>Beds!B410</f>
        <v>0</v>
      </c>
      <c r="C377" s="59">
        <v>1</v>
      </c>
      <c r="D377" s="56"/>
      <c r="E377" s="56"/>
      <c r="G377" s="58" t="s">
        <v>185</v>
      </c>
      <c r="H377" s="58" t="s">
        <v>186</v>
      </c>
      <c r="I377" s="58" t="s">
        <v>187</v>
      </c>
      <c r="J377" s="58" t="str">
        <f>Beds!C410</f>
        <v/>
      </c>
    </row>
    <row r="378" spans="1:10">
      <c r="A378" s="27">
        <f>Beds!B411</f>
        <v>0</v>
      </c>
      <c r="C378" s="59">
        <v>1</v>
      </c>
      <c r="D378" s="56"/>
      <c r="E378" s="56"/>
      <c r="G378" s="58" t="s">
        <v>185</v>
      </c>
      <c r="H378" s="58" t="s">
        <v>186</v>
      </c>
      <c r="I378" s="58" t="s">
        <v>187</v>
      </c>
      <c r="J378" s="58" t="str">
        <f>Beds!C411</f>
        <v/>
      </c>
    </row>
    <row r="379" spans="1:10">
      <c r="A379" s="27">
        <f>Beds!B412</f>
        <v>0</v>
      </c>
      <c r="C379" s="59">
        <v>1</v>
      </c>
      <c r="D379" s="56"/>
      <c r="E379" s="56"/>
      <c r="G379" s="58" t="s">
        <v>185</v>
      </c>
      <c r="H379" s="58" t="s">
        <v>186</v>
      </c>
      <c r="I379" s="58" t="s">
        <v>187</v>
      </c>
      <c r="J379" s="58" t="str">
        <f>Beds!C412</f>
        <v/>
      </c>
    </row>
    <row r="380" spans="1:10">
      <c r="A380" s="27">
        <f>Beds!B413</f>
        <v>0</v>
      </c>
      <c r="C380" s="59">
        <v>1</v>
      </c>
      <c r="D380" s="56"/>
      <c r="E380" s="56"/>
      <c r="G380" s="58" t="s">
        <v>185</v>
      </c>
      <c r="H380" s="58" t="s">
        <v>186</v>
      </c>
      <c r="I380" s="58" t="s">
        <v>187</v>
      </c>
      <c r="J380" s="58" t="str">
        <f>Beds!C413</f>
        <v/>
      </c>
    </row>
    <row r="381" spans="1:10">
      <c r="A381" s="27">
        <f>Beds!B414</f>
        <v>0</v>
      </c>
      <c r="C381" s="59">
        <v>1</v>
      </c>
      <c r="D381" s="56"/>
      <c r="E381" s="56"/>
      <c r="G381" s="58" t="s">
        <v>185</v>
      </c>
      <c r="H381" s="58" t="s">
        <v>186</v>
      </c>
      <c r="I381" s="58" t="s">
        <v>187</v>
      </c>
      <c r="J381" s="58" t="str">
        <f>Beds!C414</f>
        <v/>
      </c>
    </row>
    <row r="382" spans="1:10">
      <c r="A382" s="27">
        <f>Beds!B415</f>
        <v>0</v>
      </c>
      <c r="C382" s="59">
        <v>1</v>
      </c>
      <c r="D382" s="56"/>
      <c r="E382" s="56"/>
      <c r="G382" s="58" t="s">
        <v>185</v>
      </c>
      <c r="H382" s="58" t="s">
        <v>186</v>
      </c>
      <c r="I382" s="58" t="s">
        <v>187</v>
      </c>
      <c r="J382" s="58" t="str">
        <f>Beds!C415</f>
        <v/>
      </c>
    </row>
    <row r="383" spans="1:10">
      <c r="A383" s="27">
        <f>Beds!B416</f>
        <v>0</v>
      </c>
      <c r="C383" s="59">
        <v>1</v>
      </c>
      <c r="D383" s="56"/>
      <c r="E383" s="56"/>
      <c r="G383" s="58" t="s">
        <v>185</v>
      </c>
      <c r="H383" s="58" t="s">
        <v>186</v>
      </c>
      <c r="I383" s="58" t="s">
        <v>187</v>
      </c>
      <c r="J383" s="58" t="str">
        <f>Beds!C416</f>
        <v/>
      </c>
    </row>
    <row r="384" spans="1:10">
      <c r="A384" s="27">
        <f>Beds!B417</f>
        <v>0</v>
      </c>
      <c r="C384" s="59">
        <v>1</v>
      </c>
      <c r="D384" s="56"/>
      <c r="E384" s="56"/>
      <c r="G384" s="58" t="s">
        <v>185</v>
      </c>
      <c r="H384" s="58" t="s">
        <v>186</v>
      </c>
      <c r="I384" s="58" t="s">
        <v>187</v>
      </c>
      <c r="J384" s="58" t="str">
        <f>Beds!C417</f>
        <v/>
      </c>
    </row>
    <row r="385" spans="1:10">
      <c r="A385" s="27">
        <f>Beds!B418</f>
        <v>0</v>
      </c>
      <c r="C385" s="59">
        <v>1</v>
      </c>
      <c r="D385" s="56"/>
      <c r="E385" s="56"/>
      <c r="G385" s="58" t="s">
        <v>185</v>
      </c>
      <c r="H385" s="58" t="s">
        <v>186</v>
      </c>
      <c r="I385" s="58" t="s">
        <v>187</v>
      </c>
      <c r="J385" s="58" t="str">
        <f>Beds!C418</f>
        <v/>
      </c>
    </row>
    <row r="386" spans="1:10">
      <c r="A386" s="27">
        <f>Beds!B419</f>
        <v>0</v>
      </c>
      <c r="C386" s="59">
        <v>1</v>
      </c>
      <c r="D386" s="56"/>
      <c r="E386" s="56"/>
      <c r="G386" s="58" t="s">
        <v>185</v>
      </c>
      <c r="H386" s="58" t="s">
        <v>186</v>
      </c>
      <c r="I386" s="58" t="s">
        <v>187</v>
      </c>
      <c r="J386" s="58" t="str">
        <f>Beds!C419</f>
        <v/>
      </c>
    </row>
    <row r="387" spans="1:10">
      <c r="A387" s="27">
        <f>Beds!B420</f>
        <v>0</v>
      </c>
      <c r="C387" s="59">
        <v>1</v>
      </c>
      <c r="D387" s="56"/>
      <c r="E387" s="56"/>
      <c r="G387" s="58" t="s">
        <v>185</v>
      </c>
      <c r="H387" s="58" t="s">
        <v>186</v>
      </c>
      <c r="I387" s="58" t="s">
        <v>187</v>
      </c>
      <c r="J387" s="58" t="str">
        <f>Beds!C420</f>
        <v/>
      </c>
    </row>
    <row r="388" spans="1:10">
      <c r="A388" s="27">
        <f>Beds!B421</f>
        <v>0</v>
      </c>
      <c r="C388" s="59">
        <v>1</v>
      </c>
      <c r="D388" s="56"/>
      <c r="E388" s="56"/>
      <c r="G388" s="58" t="s">
        <v>185</v>
      </c>
      <c r="H388" s="58" t="s">
        <v>186</v>
      </c>
      <c r="I388" s="58" t="s">
        <v>187</v>
      </c>
      <c r="J388" s="58" t="str">
        <f>Beds!C421</f>
        <v/>
      </c>
    </row>
    <row r="389" spans="1:10">
      <c r="A389" s="27">
        <f>Beds!B422</f>
        <v>0</v>
      </c>
      <c r="C389" s="59">
        <v>1</v>
      </c>
      <c r="D389" s="56"/>
      <c r="E389" s="56"/>
      <c r="G389" s="58" t="s">
        <v>185</v>
      </c>
      <c r="H389" s="58" t="s">
        <v>186</v>
      </c>
      <c r="I389" s="58" t="s">
        <v>187</v>
      </c>
      <c r="J389" s="58" t="str">
        <f>Beds!C422</f>
        <v/>
      </c>
    </row>
    <row r="390" spans="1:10">
      <c r="A390" s="27">
        <f>Beds!B423</f>
        <v>0</v>
      </c>
      <c r="C390" s="59">
        <v>1</v>
      </c>
      <c r="D390" s="56"/>
      <c r="E390" s="56"/>
      <c r="G390" s="58" t="s">
        <v>185</v>
      </c>
      <c r="H390" s="58" t="s">
        <v>186</v>
      </c>
      <c r="I390" s="58" t="s">
        <v>187</v>
      </c>
      <c r="J390" s="58" t="str">
        <f>Beds!C423</f>
        <v/>
      </c>
    </row>
    <row r="391" spans="1:10">
      <c r="A391" s="27">
        <f>Beds!B424</f>
        <v>0</v>
      </c>
      <c r="C391" s="59">
        <v>1</v>
      </c>
      <c r="D391" s="56"/>
      <c r="E391" s="56"/>
      <c r="G391" s="58" t="s">
        <v>185</v>
      </c>
      <c r="H391" s="58" t="s">
        <v>186</v>
      </c>
      <c r="I391" s="58" t="s">
        <v>187</v>
      </c>
      <c r="J391" s="58" t="str">
        <f>Beds!C424</f>
        <v/>
      </c>
    </row>
    <row r="392" spans="1:10">
      <c r="A392" s="27">
        <f>Beds!B425</f>
        <v>0</v>
      </c>
      <c r="C392" s="59">
        <v>1</v>
      </c>
      <c r="D392" s="56"/>
      <c r="E392" s="56"/>
      <c r="G392" s="58" t="s">
        <v>185</v>
      </c>
      <c r="H392" s="58" t="s">
        <v>186</v>
      </c>
      <c r="I392" s="58" t="s">
        <v>187</v>
      </c>
      <c r="J392" s="58" t="str">
        <f>Beds!C425</f>
        <v/>
      </c>
    </row>
    <row r="393" spans="1:10">
      <c r="A393" s="27">
        <f>Beds!B426</f>
        <v>0</v>
      </c>
      <c r="C393" s="59">
        <v>1</v>
      </c>
      <c r="D393" s="56"/>
      <c r="E393" s="56"/>
      <c r="G393" s="58" t="s">
        <v>185</v>
      </c>
      <c r="H393" s="58" t="s">
        <v>186</v>
      </c>
      <c r="I393" s="58" t="s">
        <v>187</v>
      </c>
      <c r="J393" s="58" t="str">
        <f>Beds!C426</f>
        <v/>
      </c>
    </row>
    <row r="394" spans="1:10">
      <c r="A394" s="27">
        <f>Beds!B427</f>
        <v>0</v>
      </c>
      <c r="C394" s="59">
        <v>1</v>
      </c>
      <c r="D394" s="56"/>
      <c r="E394" s="56"/>
      <c r="G394" s="58" t="s">
        <v>185</v>
      </c>
      <c r="H394" s="58" t="s">
        <v>186</v>
      </c>
      <c r="I394" s="58" t="s">
        <v>187</v>
      </c>
      <c r="J394" s="58" t="str">
        <f>Beds!C427</f>
        <v/>
      </c>
    </row>
    <row r="395" spans="1:10">
      <c r="A395" s="27">
        <f>Beds!B428</f>
        <v>0</v>
      </c>
      <c r="C395" s="59">
        <v>1</v>
      </c>
      <c r="D395" s="56"/>
      <c r="E395" s="56"/>
      <c r="G395" s="58" t="s">
        <v>185</v>
      </c>
      <c r="H395" s="58" t="s">
        <v>186</v>
      </c>
      <c r="I395" s="58" t="s">
        <v>187</v>
      </c>
      <c r="J395" s="58" t="str">
        <f>Beds!C428</f>
        <v/>
      </c>
    </row>
    <row r="396" spans="1:10">
      <c r="A396" s="27">
        <f>Beds!B429</f>
        <v>0</v>
      </c>
      <c r="C396" s="59">
        <v>1</v>
      </c>
      <c r="D396" s="56"/>
      <c r="E396" s="56"/>
      <c r="G396" s="58" t="s">
        <v>185</v>
      </c>
      <c r="H396" s="58" t="s">
        <v>186</v>
      </c>
      <c r="I396" s="58" t="s">
        <v>187</v>
      </c>
      <c r="J396" s="58" t="str">
        <f>Beds!C429</f>
        <v/>
      </c>
    </row>
    <row r="397" spans="1:10">
      <c r="A397" s="27">
        <f>Beds!B430</f>
        <v>0</v>
      </c>
      <c r="C397" s="59">
        <v>1</v>
      </c>
      <c r="D397" s="56"/>
      <c r="E397" s="56"/>
      <c r="G397" s="58" t="s">
        <v>185</v>
      </c>
      <c r="H397" s="58" t="s">
        <v>186</v>
      </c>
      <c r="I397" s="58" t="s">
        <v>187</v>
      </c>
      <c r="J397" s="58" t="str">
        <f>Beds!C430</f>
        <v/>
      </c>
    </row>
    <row r="398" spans="1:10">
      <c r="A398" s="27">
        <f>Beds!B431</f>
        <v>0</v>
      </c>
      <c r="C398" s="59">
        <v>1</v>
      </c>
      <c r="D398" s="56"/>
      <c r="E398" s="56"/>
      <c r="G398" s="58" t="s">
        <v>185</v>
      </c>
      <c r="H398" s="58" t="s">
        <v>186</v>
      </c>
      <c r="I398" s="58" t="s">
        <v>187</v>
      </c>
      <c r="J398" s="58" t="str">
        <f>Beds!C431</f>
        <v/>
      </c>
    </row>
    <row r="399" spans="1:10">
      <c r="A399" s="27">
        <f>Beds!B432</f>
        <v>0</v>
      </c>
      <c r="C399" s="59">
        <v>1</v>
      </c>
      <c r="D399" s="56"/>
      <c r="E399" s="56"/>
      <c r="G399" s="58" t="s">
        <v>185</v>
      </c>
      <c r="H399" s="58" t="s">
        <v>186</v>
      </c>
      <c r="I399" s="58" t="s">
        <v>187</v>
      </c>
      <c r="J399" s="58" t="str">
        <f>Beds!C432</f>
        <v/>
      </c>
    </row>
    <row r="400" spans="1:10">
      <c r="A400" s="27">
        <f>Beds!B433</f>
        <v>0</v>
      </c>
      <c r="C400" s="59">
        <v>1</v>
      </c>
      <c r="D400" s="56"/>
      <c r="E400" s="56"/>
      <c r="G400" s="58" t="s">
        <v>185</v>
      </c>
      <c r="H400" s="58" t="s">
        <v>186</v>
      </c>
      <c r="I400" s="58" t="s">
        <v>187</v>
      </c>
      <c r="J400" s="58" t="str">
        <f>Beds!C433</f>
        <v/>
      </c>
    </row>
    <row r="401" spans="1:10">
      <c r="A401" s="27">
        <f>Beds!B434</f>
        <v>0</v>
      </c>
      <c r="C401" s="59">
        <v>1</v>
      </c>
      <c r="D401" s="56"/>
      <c r="E401" s="56"/>
      <c r="G401" s="58" t="s">
        <v>185</v>
      </c>
      <c r="H401" s="58" t="s">
        <v>186</v>
      </c>
      <c r="I401" s="58" t="s">
        <v>187</v>
      </c>
      <c r="J401" s="58" t="str">
        <f>Beds!C434</f>
        <v/>
      </c>
    </row>
    <row r="402" spans="1:10">
      <c r="A402" s="27">
        <f>Beds!B435</f>
        <v>0</v>
      </c>
      <c r="C402" s="59">
        <v>1</v>
      </c>
      <c r="D402" s="56"/>
      <c r="E402" s="56"/>
      <c r="G402" s="58" t="s">
        <v>185</v>
      </c>
      <c r="H402" s="58" t="s">
        <v>186</v>
      </c>
      <c r="I402" s="58" t="s">
        <v>187</v>
      </c>
      <c r="J402" s="58" t="str">
        <f>Beds!C435</f>
        <v/>
      </c>
    </row>
    <row r="403" spans="1:10">
      <c r="A403" s="27">
        <f>Beds!B436</f>
        <v>0</v>
      </c>
      <c r="C403" s="59">
        <v>1</v>
      </c>
      <c r="D403" s="56"/>
      <c r="E403" s="56"/>
      <c r="G403" s="58" t="s">
        <v>185</v>
      </c>
      <c r="H403" s="58" t="s">
        <v>186</v>
      </c>
      <c r="I403" s="58" t="s">
        <v>187</v>
      </c>
      <c r="J403" s="58" t="str">
        <f>Beds!C436</f>
        <v/>
      </c>
    </row>
    <row r="404" spans="1:10">
      <c r="A404" s="27">
        <f>Beds!B437</f>
        <v>0</v>
      </c>
      <c r="C404" s="59">
        <v>1</v>
      </c>
      <c r="D404" s="56"/>
      <c r="E404" s="56"/>
      <c r="G404" s="58" t="s">
        <v>185</v>
      </c>
      <c r="H404" s="58" t="s">
        <v>186</v>
      </c>
      <c r="I404" s="58" t="s">
        <v>187</v>
      </c>
      <c r="J404" s="58" t="str">
        <f>Beds!C437</f>
        <v/>
      </c>
    </row>
    <row r="405" spans="1:10">
      <c r="A405" s="27">
        <f>Beds!B438</f>
        <v>0</v>
      </c>
      <c r="C405" s="59">
        <v>1</v>
      </c>
      <c r="D405" s="56"/>
      <c r="E405" s="56"/>
      <c r="G405" s="58" t="s">
        <v>185</v>
      </c>
      <c r="H405" s="58" t="s">
        <v>186</v>
      </c>
      <c r="I405" s="58" t="s">
        <v>187</v>
      </c>
      <c r="J405" s="58" t="str">
        <f>Beds!C438</f>
        <v/>
      </c>
    </row>
    <row r="406" spans="1:10">
      <c r="A406" s="27">
        <f>Beds!B439</f>
        <v>0</v>
      </c>
      <c r="C406" s="59">
        <v>1</v>
      </c>
      <c r="D406" s="56"/>
      <c r="E406" s="56"/>
      <c r="G406" s="58" t="s">
        <v>185</v>
      </c>
      <c r="H406" s="58" t="s">
        <v>186</v>
      </c>
      <c r="I406" s="58" t="s">
        <v>187</v>
      </c>
      <c r="J406" s="58" t="str">
        <f>Beds!C439</f>
        <v/>
      </c>
    </row>
    <row r="407" spans="1:10">
      <c r="A407" s="27">
        <f>Beds!B440</f>
        <v>0</v>
      </c>
      <c r="C407" s="59">
        <v>1</v>
      </c>
      <c r="D407" s="56"/>
      <c r="E407" s="56"/>
      <c r="G407" s="58" t="s">
        <v>185</v>
      </c>
      <c r="H407" s="58" t="s">
        <v>186</v>
      </c>
      <c r="I407" s="58" t="s">
        <v>187</v>
      </c>
      <c r="J407" s="58" t="str">
        <f>Beds!C440</f>
        <v/>
      </c>
    </row>
    <row r="408" spans="1:10">
      <c r="A408" s="27">
        <f>Beds!B441</f>
        <v>0</v>
      </c>
      <c r="C408" s="59">
        <v>1</v>
      </c>
      <c r="D408" s="56"/>
      <c r="E408" s="56"/>
      <c r="G408" s="58" t="s">
        <v>185</v>
      </c>
      <c r="H408" s="58" t="s">
        <v>186</v>
      </c>
      <c r="I408" s="58" t="s">
        <v>187</v>
      </c>
      <c r="J408" s="58" t="str">
        <f>Beds!C441</f>
        <v/>
      </c>
    </row>
    <row r="409" spans="1:10">
      <c r="A409" s="27">
        <f>Beds!B442</f>
        <v>0</v>
      </c>
      <c r="C409" s="59">
        <v>1</v>
      </c>
      <c r="D409" s="56"/>
      <c r="E409" s="56"/>
      <c r="G409" s="58" t="s">
        <v>185</v>
      </c>
      <c r="H409" s="58" t="s">
        <v>186</v>
      </c>
      <c r="I409" s="58" t="s">
        <v>187</v>
      </c>
      <c r="J409" s="58" t="str">
        <f>Beds!C442</f>
        <v/>
      </c>
    </row>
    <row r="410" spans="1:10">
      <c r="A410" s="27">
        <f>Beds!B443</f>
        <v>0</v>
      </c>
      <c r="C410" s="59">
        <v>1</v>
      </c>
      <c r="D410" s="56"/>
      <c r="E410" s="56"/>
      <c r="G410" s="58" t="s">
        <v>185</v>
      </c>
      <c r="H410" s="58" t="s">
        <v>186</v>
      </c>
      <c r="I410" s="58" t="s">
        <v>187</v>
      </c>
      <c r="J410" s="58" t="str">
        <f>Beds!C443</f>
        <v/>
      </c>
    </row>
    <row r="411" spans="1:10">
      <c r="A411" s="27">
        <f>Beds!B444</f>
        <v>0</v>
      </c>
      <c r="C411" s="59">
        <v>1</v>
      </c>
      <c r="D411" s="56"/>
      <c r="E411" s="56"/>
      <c r="G411" s="58" t="s">
        <v>185</v>
      </c>
      <c r="H411" s="58" t="s">
        <v>186</v>
      </c>
      <c r="I411" s="58" t="s">
        <v>187</v>
      </c>
      <c r="J411" s="58" t="str">
        <f>Beds!C444</f>
        <v/>
      </c>
    </row>
    <row r="412" spans="1:10">
      <c r="A412" s="27">
        <f>Beds!B445</f>
        <v>0</v>
      </c>
      <c r="C412" s="59">
        <v>1</v>
      </c>
      <c r="D412" s="56"/>
      <c r="E412" s="56"/>
      <c r="G412" s="58" t="s">
        <v>185</v>
      </c>
      <c r="H412" s="58" t="s">
        <v>186</v>
      </c>
      <c r="I412" s="58" t="s">
        <v>187</v>
      </c>
      <c r="J412" s="58" t="str">
        <f>Beds!C445</f>
        <v/>
      </c>
    </row>
    <row r="413" spans="1:10">
      <c r="A413" s="27">
        <f>Beds!B446</f>
        <v>0</v>
      </c>
      <c r="C413" s="59">
        <v>1</v>
      </c>
      <c r="D413" s="56"/>
      <c r="E413" s="56"/>
      <c r="G413" s="58" t="s">
        <v>185</v>
      </c>
      <c r="H413" s="58" t="s">
        <v>186</v>
      </c>
      <c r="I413" s="58" t="s">
        <v>187</v>
      </c>
      <c r="J413" s="58" t="str">
        <f>Beds!C446</f>
        <v/>
      </c>
    </row>
    <row r="414" spans="1:10">
      <c r="A414" s="27">
        <f>Beds!B447</f>
        <v>0</v>
      </c>
      <c r="C414" s="59">
        <v>1</v>
      </c>
      <c r="D414" s="56"/>
      <c r="E414" s="56"/>
      <c r="G414" s="58" t="s">
        <v>185</v>
      </c>
      <c r="H414" s="58" t="s">
        <v>186</v>
      </c>
      <c r="I414" s="58" t="s">
        <v>187</v>
      </c>
      <c r="J414" s="58" t="str">
        <f>Beds!C447</f>
        <v/>
      </c>
    </row>
    <row r="415" spans="1:10">
      <c r="A415" s="27">
        <f>Beds!B448</f>
        <v>0</v>
      </c>
      <c r="C415" s="59">
        <v>1</v>
      </c>
      <c r="D415" s="56"/>
      <c r="E415" s="56"/>
      <c r="G415" s="58" t="s">
        <v>185</v>
      </c>
      <c r="H415" s="58" t="s">
        <v>186</v>
      </c>
      <c r="I415" s="58" t="s">
        <v>187</v>
      </c>
      <c r="J415" s="58" t="str">
        <f>Beds!C448</f>
        <v/>
      </c>
    </row>
    <row r="416" spans="1:10">
      <c r="A416" s="27">
        <f>Beds!B449</f>
        <v>0</v>
      </c>
      <c r="C416" s="59">
        <v>1</v>
      </c>
      <c r="D416" s="56"/>
      <c r="E416" s="56"/>
      <c r="G416" s="58" t="s">
        <v>185</v>
      </c>
      <c r="H416" s="58" t="s">
        <v>186</v>
      </c>
      <c r="I416" s="58" t="s">
        <v>187</v>
      </c>
      <c r="J416" s="58" t="str">
        <f>Beds!C449</f>
        <v/>
      </c>
    </row>
    <row r="417" spans="1:10">
      <c r="A417" s="27">
        <f>Beds!B450</f>
        <v>0</v>
      </c>
      <c r="C417" s="59">
        <v>1</v>
      </c>
      <c r="D417" s="56"/>
      <c r="E417" s="56"/>
      <c r="G417" s="58" t="s">
        <v>185</v>
      </c>
      <c r="H417" s="58" t="s">
        <v>186</v>
      </c>
      <c r="I417" s="58" t="s">
        <v>187</v>
      </c>
      <c r="J417" s="58" t="str">
        <f>Beds!C450</f>
        <v/>
      </c>
    </row>
    <row r="418" spans="1:10">
      <c r="A418" s="27">
        <f>Beds!B451</f>
        <v>0</v>
      </c>
      <c r="C418" s="59">
        <v>1</v>
      </c>
      <c r="D418" s="56"/>
      <c r="E418" s="56"/>
      <c r="G418" s="58" t="s">
        <v>185</v>
      </c>
      <c r="H418" s="58" t="s">
        <v>186</v>
      </c>
      <c r="I418" s="58" t="s">
        <v>187</v>
      </c>
      <c r="J418" s="58" t="str">
        <f>Beds!C451</f>
        <v/>
      </c>
    </row>
    <row r="419" spans="1:10">
      <c r="A419" s="27">
        <f>Beds!B452</f>
        <v>0</v>
      </c>
      <c r="C419" s="59">
        <v>1</v>
      </c>
      <c r="D419" s="56"/>
      <c r="E419" s="56"/>
      <c r="G419" s="58" t="s">
        <v>185</v>
      </c>
      <c r="H419" s="58" t="s">
        <v>186</v>
      </c>
      <c r="I419" s="58" t="s">
        <v>187</v>
      </c>
      <c r="J419" s="58" t="str">
        <f>Beds!C452</f>
        <v/>
      </c>
    </row>
    <row r="420" spans="1:10">
      <c r="A420" s="27">
        <f>Beds!B453</f>
        <v>0</v>
      </c>
      <c r="C420" s="59">
        <v>1</v>
      </c>
      <c r="D420" s="56"/>
      <c r="E420" s="56"/>
      <c r="G420" s="58" t="s">
        <v>185</v>
      </c>
      <c r="H420" s="58" t="s">
        <v>186</v>
      </c>
      <c r="I420" s="58" t="s">
        <v>187</v>
      </c>
      <c r="J420" s="58" t="str">
        <f>Beds!C453</f>
        <v/>
      </c>
    </row>
    <row r="421" spans="1:10">
      <c r="A421" s="27">
        <f>Beds!B454</f>
        <v>0</v>
      </c>
      <c r="C421" s="59">
        <v>1</v>
      </c>
      <c r="D421" s="56"/>
      <c r="E421" s="56"/>
      <c r="G421" s="58" t="s">
        <v>185</v>
      </c>
      <c r="H421" s="58" t="s">
        <v>186</v>
      </c>
      <c r="I421" s="58" t="s">
        <v>187</v>
      </c>
      <c r="J421" s="58" t="str">
        <f>Beds!C454</f>
        <v/>
      </c>
    </row>
    <row r="422" spans="1:10">
      <c r="A422" s="27">
        <f>Beds!B455</f>
        <v>0</v>
      </c>
      <c r="C422" s="59">
        <v>1</v>
      </c>
      <c r="D422" s="56"/>
      <c r="E422" s="56"/>
      <c r="G422" s="58" t="s">
        <v>185</v>
      </c>
      <c r="H422" s="58" t="s">
        <v>186</v>
      </c>
      <c r="I422" s="58" t="s">
        <v>187</v>
      </c>
      <c r="J422" s="58" t="str">
        <f>Beds!C455</f>
        <v/>
      </c>
    </row>
    <row r="423" spans="1:10">
      <c r="A423" s="27">
        <f>Beds!B456</f>
        <v>0</v>
      </c>
      <c r="C423" s="59">
        <v>1</v>
      </c>
      <c r="D423" s="56"/>
      <c r="E423" s="56"/>
      <c r="G423" s="58" t="s">
        <v>185</v>
      </c>
      <c r="H423" s="58" t="s">
        <v>186</v>
      </c>
      <c r="I423" s="58" t="s">
        <v>187</v>
      </c>
      <c r="J423" s="58" t="str">
        <f>Beds!C456</f>
        <v/>
      </c>
    </row>
    <row r="424" spans="1:10">
      <c r="A424" s="27">
        <f>Beds!B457</f>
        <v>0</v>
      </c>
      <c r="C424" s="59">
        <v>1</v>
      </c>
      <c r="D424" s="56"/>
      <c r="E424" s="56"/>
      <c r="G424" s="58" t="s">
        <v>185</v>
      </c>
      <c r="H424" s="58" t="s">
        <v>186</v>
      </c>
      <c r="I424" s="58" t="s">
        <v>187</v>
      </c>
      <c r="J424" s="58" t="str">
        <f>Beds!C457</f>
        <v/>
      </c>
    </row>
    <row r="425" spans="1:10">
      <c r="A425" s="27">
        <f>Beds!B458</f>
        <v>0</v>
      </c>
      <c r="C425" s="59">
        <v>1</v>
      </c>
      <c r="D425" s="56"/>
      <c r="E425" s="56"/>
      <c r="G425" s="58" t="s">
        <v>185</v>
      </c>
      <c r="H425" s="58" t="s">
        <v>186</v>
      </c>
      <c r="I425" s="58" t="s">
        <v>187</v>
      </c>
      <c r="J425" s="58" t="str">
        <f>Beds!C458</f>
        <v/>
      </c>
    </row>
    <row r="426" spans="1:10">
      <c r="A426" s="27">
        <f>Beds!B459</f>
        <v>0</v>
      </c>
      <c r="C426" s="59">
        <v>1</v>
      </c>
      <c r="D426" s="56"/>
      <c r="E426" s="56"/>
      <c r="G426" s="58" t="s">
        <v>185</v>
      </c>
      <c r="H426" s="58" t="s">
        <v>186</v>
      </c>
      <c r="I426" s="58" t="s">
        <v>187</v>
      </c>
      <c r="J426" s="58" t="str">
        <f>Beds!C459</f>
        <v/>
      </c>
    </row>
    <row r="427" spans="1:10">
      <c r="A427" s="27">
        <f>Beds!B460</f>
        <v>0</v>
      </c>
      <c r="C427" s="59">
        <v>1</v>
      </c>
      <c r="D427" s="56"/>
      <c r="E427" s="56"/>
      <c r="G427" s="58" t="s">
        <v>185</v>
      </c>
      <c r="H427" s="58" t="s">
        <v>186</v>
      </c>
      <c r="I427" s="58" t="s">
        <v>187</v>
      </c>
      <c r="J427" s="58" t="str">
        <f>Beds!C460</f>
        <v/>
      </c>
    </row>
    <row r="428" spans="1:10">
      <c r="A428" s="27">
        <f>Beds!B461</f>
        <v>0</v>
      </c>
      <c r="C428" s="59">
        <v>1</v>
      </c>
      <c r="D428" s="56"/>
      <c r="E428" s="56"/>
      <c r="G428" s="58" t="s">
        <v>185</v>
      </c>
      <c r="H428" s="58" t="s">
        <v>186</v>
      </c>
      <c r="I428" s="58" t="s">
        <v>187</v>
      </c>
      <c r="J428" s="58" t="str">
        <f>Beds!C461</f>
        <v/>
      </c>
    </row>
    <row r="429" spans="1:10">
      <c r="A429" s="27">
        <f>Beds!B462</f>
        <v>0</v>
      </c>
      <c r="C429" s="59">
        <v>1</v>
      </c>
      <c r="D429" s="56"/>
      <c r="E429" s="56"/>
      <c r="G429" s="58" t="s">
        <v>185</v>
      </c>
      <c r="H429" s="58" t="s">
        <v>186</v>
      </c>
      <c r="I429" s="58" t="s">
        <v>187</v>
      </c>
      <c r="J429" s="58" t="str">
        <f>Beds!C462</f>
        <v/>
      </c>
    </row>
    <row r="430" spans="1:10">
      <c r="A430" s="27">
        <f>Beds!B463</f>
        <v>0</v>
      </c>
      <c r="C430" s="59">
        <v>1</v>
      </c>
      <c r="D430" s="56"/>
      <c r="E430" s="56"/>
      <c r="G430" s="58" t="s">
        <v>185</v>
      </c>
      <c r="H430" s="58" t="s">
        <v>186</v>
      </c>
      <c r="I430" s="58" t="s">
        <v>187</v>
      </c>
      <c r="J430" s="58" t="str">
        <f>Beds!C463</f>
        <v/>
      </c>
    </row>
    <row r="431" spans="1:10">
      <c r="A431" s="27">
        <f>Beds!B464</f>
        <v>0</v>
      </c>
      <c r="C431" s="59">
        <v>1</v>
      </c>
      <c r="D431" s="56"/>
      <c r="E431" s="56"/>
      <c r="G431" s="58" t="s">
        <v>185</v>
      </c>
      <c r="H431" s="58" t="s">
        <v>186</v>
      </c>
      <c r="I431" s="58" t="s">
        <v>187</v>
      </c>
      <c r="J431" s="58" t="str">
        <f>Beds!C464</f>
        <v/>
      </c>
    </row>
    <row r="432" spans="1:10">
      <c r="A432" s="27">
        <f>Beds!B465</f>
        <v>0</v>
      </c>
      <c r="C432" s="59">
        <v>1</v>
      </c>
      <c r="D432" s="56"/>
      <c r="E432" s="56"/>
      <c r="G432" s="58" t="s">
        <v>185</v>
      </c>
      <c r="H432" s="58" t="s">
        <v>186</v>
      </c>
      <c r="I432" s="58" t="s">
        <v>187</v>
      </c>
      <c r="J432" s="58" t="str">
        <f>Beds!C465</f>
        <v/>
      </c>
    </row>
    <row r="433" spans="1:10">
      <c r="A433" s="27">
        <f>Beds!B466</f>
        <v>0</v>
      </c>
      <c r="C433" s="59">
        <v>1</v>
      </c>
      <c r="D433" s="56"/>
      <c r="E433" s="56"/>
      <c r="G433" s="58" t="s">
        <v>185</v>
      </c>
      <c r="H433" s="58" t="s">
        <v>186</v>
      </c>
      <c r="I433" s="58" t="s">
        <v>187</v>
      </c>
      <c r="J433" s="58" t="str">
        <f>Beds!C466</f>
        <v/>
      </c>
    </row>
    <row r="434" spans="1:10">
      <c r="A434" s="27">
        <f>Beds!B467</f>
        <v>0</v>
      </c>
      <c r="C434" s="59">
        <v>1</v>
      </c>
      <c r="D434" s="56"/>
      <c r="E434" s="56"/>
      <c r="G434" s="58" t="s">
        <v>185</v>
      </c>
      <c r="H434" s="58" t="s">
        <v>186</v>
      </c>
      <c r="I434" s="58" t="s">
        <v>187</v>
      </c>
      <c r="J434" s="58" t="str">
        <f>Beds!C467</f>
        <v/>
      </c>
    </row>
    <row r="435" spans="1:10">
      <c r="A435" s="27">
        <f>Beds!B468</f>
        <v>0</v>
      </c>
      <c r="C435" s="59">
        <v>1</v>
      </c>
      <c r="D435" s="56"/>
      <c r="E435" s="56"/>
      <c r="G435" s="58" t="s">
        <v>185</v>
      </c>
      <c r="H435" s="58" t="s">
        <v>186</v>
      </c>
      <c r="I435" s="58" t="s">
        <v>187</v>
      </c>
      <c r="J435" s="58" t="str">
        <f>Beds!C468</f>
        <v/>
      </c>
    </row>
    <row r="436" spans="1:10">
      <c r="A436" s="27">
        <f>Beds!B469</f>
        <v>0</v>
      </c>
      <c r="C436" s="59">
        <v>1</v>
      </c>
      <c r="D436" s="56"/>
      <c r="E436" s="56"/>
      <c r="G436" s="58" t="s">
        <v>185</v>
      </c>
      <c r="H436" s="58" t="s">
        <v>186</v>
      </c>
      <c r="I436" s="58" t="s">
        <v>187</v>
      </c>
      <c r="J436" s="58" t="str">
        <f>Beds!C469</f>
        <v/>
      </c>
    </row>
    <row r="437" spans="1:10">
      <c r="A437" s="27">
        <f>Beds!B470</f>
        <v>0</v>
      </c>
      <c r="C437" s="59">
        <v>1</v>
      </c>
      <c r="D437" s="56"/>
      <c r="E437" s="56"/>
      <c r="G437" s="58" t="s">
        <v>185</v>
      </c>
      <c r="H437" s="58" t="s">
        <v>186</v>
      </c>
      <c r="I437" s="58" t="s">
        <v>187</v>
      </c>
      <c r="J437" s="58" t="str">
        <f>Beds!C470</f>
        <v/>
      </c>
    </row>
    <row r="438" spans="1:10">
      <c r="A438" s="27">
        <f>Beds!B471</f>
        <v>0</v>
      </c>
      <c r="C438" s="59">
        <v>1</v>
      </c>
      <c r="D438" s="56"/>
      <c r="E438" s="56"/>
      <c r="G438" s="58" t="s">
        <v>185</v>
      </c>
      <c r="H438" s="58" t="s">
        <v>186</v>
      </c>
      <c r="I438" s="58" t="s">
        <v>187</v>
      </c>
      <c r="J438" s="58" t="str">
        <f>Beds!C471</f>
        <v/>
      </c>
    </row>
    <row r="439" spans="1:10">
      <c r="A439" s="27">
        <f>Beds!B472</f>
        <v>0</v>
      </c>
      <c r="C439" s="59">
        <v>1</v>
      </c>
      <c r="D439" s="56"/>
      <c r="E439" s="56"/>
      <c r="G439" s="58" t="s">
        <v>185</v>
      </c>
      <c r="H439" s="58" t="s">
        <v>186</v>
      </c>
      <c r="I439" s="58" t="s">
        <v>187</v>
      </c>
      <c r="J439" s="58" t="str">
        <f>Beds!C472</f>
        <v/>
      </c>
    </row>
    <row r="440" spans="1:10">
      <c r="A440" s="27">
        <f>Beds!B473</f>
        <v>0</v>
      </c>
      <c r="C440" s="59">
        <v>1</v>
      </c>
      <c r="D440" s="56"/>
      <c r="E440" s="56"/>
      <c r="G440" s="58" t="s">
        <v>185</v>
      </c>
      <c r="H440" s="58" t="s">
        <v>186</v>
      </c>
      <c r="I440" s="58" t="s">
        <v>187</v>
      </c>
      <c r="J440" s="58" t="str">
        <f>Beds!C473</f>
        <v/>
      </c>
    </row>
    <row r="441" spans="1:10">
      <c r="A441" s="27">
        <f>Beds!B474</f>
        <v>0</v>
      </c>
      <c r="C441" s="59">
        <v>1</v>
      </c>
      <c r="D441" s="56"/>
      <c r="E441" s="56"/>
      <c r="G441" s="58" t="s">
        <v>185</v>
      </c>
      <c r="H441" s="58" t="s">
        <v>186</v>
      </c>
      <c r="I441" s="58" t="s">
        <v>187</v>
      </c>
      <c r="J441" s="58" t="str">
        <f>Beds!C474</f>
        <v/>
      </c>
    </row>
    <row r="442" spans="1:10">
      <c r="A442" s="27">
        <f>Beds!B475</f>
        <v>0</v>
      </c>
      <c r="C442" s="59">
        <v>1</v>
      </c>
      <c r="D442" s="56"/>
      <c r="E442" s="56"/>
      <c r="G442" s="58" t="s">
        <v>185</v>
      </c>
      <c r="H442" s="58" t="s">
        <v>186</v>
      </c>
      <c r="I442" s="58" t="s">
        <v>187</v>
      </c>
      <c r="J442" s="58" t="str">
        <f>Beds!C475</f>
        <v/>
      </c>
    </row>
    <row r="443" spans="1:10">
      <c r="A443" s="27">
        <f>Beds!B476</f>
        <v>0</v>
      </c>
      <c r="C443" s="59">
        <v>1</v>
      </c>
      <c r="D443" s="56"/>
      <c r="E443" s="56"/>
      <c r="G443" s="58" t="s">
        <v>185</v>
      </c>
      <c r="H443" s="58" t="s">
        <v>186</v>
      </c>
      <c r="I443" s="58" t="s">
        <v>187</v>
      </c>
      <c r="J443" s="58" t="str">
        <f>Beds!C476</f>
        <v/>
      </c>
    </row>
    <row r="444" spans="1:10">
      <c r="A444" s="27">
        <f>Beds!B477</f>
        <v>0</v>
      </c>
      <c r="C444" s="59">
        <v>1</v>
      </c>
      <c r="D444" s="56"/>
      <c r="E444" s="56"/>
      <c r="G444" s="58" t="s">
        <v>185</v>
      </c>
      <c r="H444" s="58" t="s">
        <v>186</v>
      </c>
      <c r="I444" s="58" t="s">
        <v>187</v>
      </c>
      <c r="J444" s="58" t="str">
        <f>Beds!C477</f>
        <v/>
      </c>
    </row>
    <row r="445" spans="1:10">
      <c r="A445" s="27">
        <f>Beds!B478</f>
        <v>0</v>
      </c>
      <c r="C445" s="59">
        <v>1</v>
      </c>
      <c r="D445" s="56"/>
      <c r="E445" s="56"/>
      <c r="G445" s="58" t="s">
        <v>185</v>
      </c>
      <c r="H445" s="58" t="s">
        <v>186</v>
      </c>
      <c r="I445" s="58" t="s">
        <v>187</v>
      </c>
      <c r="J445" s="58" t="str">
        <f>Beds!C478</f>
        <v/>
      </c>
    </row>
    <row r="446" spans="1:10">
      <c r="A446" s="27">
        <f>Beds!B479</f>
        <v>0</v>
      </c>
      <c r="C446" s="59">
        <v>1</v>
      </c>
      <c r="D446" s="56"/>
      <c r="E446" s="56"/>
      <c r="G446" s="58" t="s">
        <v>185</v>
      </c>
      <c r="H446" s="58" t="s">
        <v>186</v>
      </c>
      <c r="I446" s="58" t="s">
        <v>187</v>
      </c>
      <c r="J446" s="58" t="str">
        <f>Beds!C479</f>
        <v/>
      </c>
    </row>
    <row r="447" spans="1:10">
      <c r="A447" s="27">
        <f>Beds!B480</f>
        <v>0</v>
      </c>
      <c r="C447" s="59">
        <v>1</v>
      </c>
      <c r="D447" s="56"/>
      <c r="E447" s="56"/>
      <c r="G447" s="58" t="s">
        <v>185</v>
      </c>
      <c r="H447" s="58" t="s">
        <v>186</v>
      </c>
      <c r="I447" s="58" t="s">
        <v>187</v>
      </c>
      <c r="J447" s="58" t="str">
        <f>Beds!C480</f>
        <v/>
      </c>
    </row>
    <row r="448" spans="1:10">
      <c r="A448" s="27">
        <f>Beds!B481</f>
        <v>0</v>
      </c>
      <c r="C448" s="59">
        <v>1</v>
      </c>
      <c r="D448" s="56"/>
      <c r="E448" s="56"/>
      <c r="G448" s="58" t="s">
        <v>185</v>
      </c>
      <c r="H448" s="58" t="s">
        <v>186</v>
      </c>
      <c r="I448" s="58" t="s">
        <v>187</v>
      </c>
      <c r="J448" s="58" t="str">
        <f>Beds!C481</f>
        <v/>
      </c>
    </row>
    <row r="449" spans="1:10">
      <c r="A449" s="27">
        <f>Beds!B482</f>
        <v>0</v>
      </c>
      <c r="C449" s="59">
        <v>1</v>
      </c>
      <c r="D449" s="56"/>
      <c r="E449" s="56"/>
      <c r="G449" s="58" t="s">
        <v>185</v>
      </c>
      <c r="H449" s="58" t="s">
        <v>186</v>
      </c>
      <c r="I449" s="58" t="s">
        <v>187</v>
      </c>
      <c r="J449" s="58" t="str">
        <f>Beds!C482</f>
        <v/>
      </c>
    </row>
    <row r="450" spans="1:10">
      <c r="A450" s="27">
        <f>Beds!B483</f>
        <v>0</v>
      </c>
      <c r="C450" s="59">
        <v>1</v>
      </c>
      <c r="D450" s="56"/>
      <c r="E450" s="56"/>
      <c r="G450" s="58" t="s">
        <v>185</v>
      </c>
      <c r="H450" s="58" t="s">
        <v>186</v>
      </c>
      <c r="I450" s="58" t="s">
        <v>187</v>
      </c>
      <c r="J450" s="58" t="str">
        <f>Beds!C483</f>
        <v/>
      </c>
    </row>
    <row r="451" spans="1:10">
      <c r="A451" s="27">
        <f>Beds!B484</f>
        <v>0</v>
      </c>
      <c r="C451" s="59">
        <v>1</v>
      </c>
      <c r="D451" s="56"/>
      <c r="E451" s="56"/>
      <c r="G451" s="58" t="s">
        <v>185</v>
      </c>
      <c r="H451" s="58" t="s">
        <v>186</v>
      </c>
      <c r="I451" s="58" t="s">
        <v>187</v>
      </c>
      <c r="J451" s="58" t="str">
        <f>Beds!C484</f>
        <v/>
      </c>
    </row>
    <row r="452" spans="1:10">
      <c r="A452" s="27">
        <f>Beds!B485</f>
        <v>0</v>
      </c>
      <c r="C452" s="59">
        <v>1</v>
      </c>
      <c r="D452" s="56"/>
      <c r="E452" s="56"/>
      <c r="G452" s="58" t="s">
        <v>185</v>
      </c>
      <c r="H452" s="58" t="s">
        <v>186</v>
      </c>
      <c r="I452" s="58" t="s">
        <v>187</v>
      </c>
      <c r="J452" s="58" t="str">
        <f>Beds!C485</f>
        <v/>
      </c>
    </row>
    <row r="453" spans="1:10">
      <c r="A453" s="27">
        <f>Beds!B486</f>
        <v>0</v>
      </c>
      <c r="C453" s="59">
        <v>1</v>
      </c>
      <c r="D453" s="56"/>
      <c r="E453" s="56"/>
      <c r="G453" s="58" t="s">
        <v>185</v>
      </c>
      <c r="H453" s="58" t="s">
        <v>186</v>
      </c>
      <c r="I453" s="58" t="s">
        <v>187</v>
      </c>
      <c r="J453" s="58" t="str">
        <f>Beds!C486</f>
        <v/>
      </c>
    </row>
    <row r="454" spans="1:10">
      <c r="A454" s="27">
        <f>Beds!B487</f>
        <v>0</v>
      </c>
      <c r="C454" s="59">
        <v>1</v>
      </c>
      <c r="D454" s="56"/>
      <c r="E454" s="56"/>
      <c r="G454" s="58" t="s">
        <v>185</v>
      </c>
      <c r="H454" s="58" t="s">
        <v>186</v>
      </c>
      <c r="I454" s="58" t="s">
        <v>187</v>
      </c>
      <c r="J454" s="58" t="str">
        <f>Beds!C487</f>
        <v/>
      </c>
    </row>
    <row r="455" spans="1:10">
      <c r="A455" s="27">
        <f>Beds!B488</f>
        <v>0</v>
      </c>
      <c r="C455" s="59">
        <v>1</v>
      </c>
      <c r="D455" s="56"/>
      <c r="E455" s="56"/>
      <c r="G455" s="58" t="s">
        <v>185</v>
      </c>
      <c r="H455" s="58" t="s">
        <v>186</v>
      </c>
      <c r="I455" s="58" t="s">
        <v>187</v>
      </c>
      <c r="J455" s="58" t="str">
        <f>Beds!C488</f>
        <v/>
      </c>
    </row>
    <row r="456" spans="1:10">
      <c r="A456" s="27">
        <f>Beds!B489</f>
        <v>0</v>
      </c>
      <c r="C456" s="59">
        <v>1</v>
      </c>
      <c r="D456" s="56"/>
      <c r="E456" s="56"/>
      <c r="G456" s="58" t="s">
        <v>185</v>
      </c>
      <c r="H456" s="58" t="s">
        <v>186</v>
      </c>
      <c r="I456" s="58" t="s">
        <v>187</v>
      </c>
      <c r="J456" s="58" t="str">
        <f>Beds!C489</f>
        <v/>
      </c>
    </row>
    <row r="457" spans="1:10">
      <c r="A457" s="27">
        <f>Beds!B490</f>
        <v>0</v>
      </c>
      <c r="C457" s="59">
        <v>1</v>
      </c>
      <c r="D457" s="56"/>
      <c r="E457" s="56"/>
      <c r="G457" s="58" t="s">
        <v>185</v>
      </c>
      <c r="H457" s="58" t="s">
        <v>186</v>
      </c>
      <c r="I457" s="58" t="s">
        <v>187</v>
      </c>
      <c r="J457" s="58" t="str">
        <f>Beds!C490</f>
        <v/>
      </c>
    </row>
    <row r="458" spans="1:10">
      <c r="A458" s="27">
        <f>Beds!B491</f>
        <v>0</v>
      </c>
      <c r="C458" s="59">
        <v>1</v>
      </c>
      <c r="D458" s="56"/>
      <c r="E458" s="56"/>
      <c r="G458" s="58" t="s">
        <v>185</v>
      </c>
      <c r="H458" s="58" t="s">
        <v>186</v>
      </c>
      <c r="I458" s="58" t="s">
        <v>187</v>
      </c>
      <c r="J458" s="58" t="str">
        <f>Beds!C491</f>
        <v/>
      </c>
    </row>
    <row r="459" spans="1:10">
      <c r="A459" s="27">
        <f>Beds!B492</f>
        <v>0</v>
      </c>
      <c r="C459" s="59">
        <v>1</v>
      </c>
      <c r="D459" s="56"/>
      <c r="E459" s="56"/>
      <c r="G459" s="58" t="s">
        <v>185</v>
      </c>
      <c r="H459" s="58" t="s">
        <v>186</v>
      </c>
      <c r="I459" s="58" t="s">
        <v>187</v>
      </c>
      <c r="J459" s="58" t="str">
        <f>Beds!C492</f>
        <v/>
      </c>
    </row>
    <row r="460" spans="1:10">
      <c r="A460" s="27">
        <f>Beds!B493</f>
        <v>0</v>
      </c>
      <c r="C460" s="59">
        <v>1</v>
      </c>
      <c r="D460" s="56"/>
      <c r="E460" s="56"/>
      <c r="G460" s="58" t="s">
        <v>185</v>
      </c>
      <c r="H460" s="58" t="s">
        <v>186</v>
      </c>
      <c r="I460" s="58" t="s">
        <v>187</v>
      </c>
      <c r="J460" s="58" t="str">
        <f>Beds!C493</f>
        <v/>
      </c>
    </row>
    <row r="461" spans="1:10">
      <c r="A461" s="27">
        <f>Beds!B494</f>
        <v>0</v>
      </c>
      <c r="C461" s="59">
        <v>1</v>
      </c>
      <c r="D461" s="56"/>
      <c r="E461" s="56"/>
      <c r="G461" s="58" t="s">
        <v>185</v>
      </c>
      <c r="H461" s="58" t="s">
        <v>186</v>
      </c>
      <c r="I461" s="58" t="s">
        <v>187</v>
      </c>
      <c r="J461" s="58" t="str">
        <f>Beds!C494</f>
        <v/>
      </c>
    </row>
    <row r="462" spans="1:10">
      <c r="A462" s="27">
        <f>Beds!B495</f>
        <v>0</v>
      </c>
      <c r="C462" s="59">
        <v>1</v>
      </c>
      <c r="D462" s="56"/>
      <c r="E462" s="56"/>
      <c r="G462" s="58" t="s">
        <v>185</v>
      </c>
      <c r="H462" s="58" t="s">
        <v>186</v>
      </c>
      <c r="I462" s="58" t="s">
        <v>187</v>
      </c>
      <c r="J462" s="58" t="str">
        <f>Beds!C495</f>
        <v/>
      </c>
    </row>
    <row r="463" spans="1:10">
      <c r="A463" s="27">
        <f>Beds!B496</f>
        <v>0</v>
      </c>
      <c r="C463" s="59">
        <v>1</v>
      </c>
      <c r="D463" s="56"/>
      <c r="E463" s="56"/>
      <c r="G463" s="58" t="s">
        <v>185</v>
      </c>
      <c r="H463" s="58" t="s">
        <v>186</v>
      </c>
      <c r="I463" s="58" t="s">
        <v>187</v>
      </c>
      <c r="J463" s="58" t="str">
        <f>Beds!C496</f>
        <v/>
      </c>
    </row>
    <row r="464" spans="1:10">
      <c r="A464" s="27">
        <f>Beds!B497</f>
        <v>0</v>
      </c>
      <c r="C464" s="59">
        <v>1</v>
      </c>
      <c r="D464" s="56"/>
      <c r="E464" s="56"/>
      <c r="G464" s="58" t="s">
        <v>185</v>
      </c>
      <c r="H464" s="58" t="s">
        <v>186</v>
      </c>
      <c r="I464" s="58" t="s">
        <v>187</v>
      </c>
      <c r="J464" s="58" t="str">
        <f>Beds!C497</f>
        <v/>
      </c>
    </row>
    <row r="465" spans="1:10">
      <c r="A465" s="27">
        <f>Beds!B498</f>
        <v>0</v>
      </c>
      <c r="C465" s="59">
        <v>1</v>
      </c>
      <c r="D465" s="56"/>
      <c r="E465" s="56"/>
      <c r="G465" s="58" t="s">
        <v>185</v>
      </c>
      <c r="H465" s="58" t="s">
        <v>186</v>
      </c>
      <c r="I465" s="58" t="s">
        <v>187</v>
      </c>
      <c r="J465" s="58" t="str">
        <f>Beds!C498</f>
        <v/>
      </c>
    </row>
    <row r="466" spans="1:10">
      <c r="A466" s="27">
        <f>Beds!B499</f>
        <v>0</v>
      </c>
      <c r="C466" s="59">
        <v>1</v>
      </c>
      <c r="D466" s="56"/>
      <c r="E466" s="56"/>
      <c r="G466" s="58" t="s">
        <v>185</v>
      </c>
      <c r="H466" s="58" t="s">
        <v>186</v>
      </c>
      <c r="I466" s="58" t="s">
        <v>187</v>
      </c>
      <c r="J466" s="58" t="str">
        <f>Beds!C499</f>
        <v/>
      </c>
    </row>
    <row r="467" spans="1:10">
      <c r="A467" s="27">
        <f>Beds!B500</f>
        <v>0</v>
      </c>
      <c r="C467" s="59">
        <v>1</v>
      </c>
      <c r="D467" s="56"/>
      <c r="E467" s="56"/>
      <c r="G467" s="58" t="s">
        <v>185</v>
      </c>
      <c r="H467" s="58" t="s">
        <v>186</v>
      </c>
      <c r="I467" s="58" t="s">
        <v>187</v>
      </c>
      <c r="J467" s="58" t="str">
        <f>Beds!C500</f>
        <v/>
      </c>
    </row>
    <row r="468" spans="1:10">
      <c r="A468" s="27">
        <f>Beds!B501</f>
        <v>0</v>
      </c>
      <c r="C468" s="59">
        <v>1</v>
      </c>
      <c r="D468" s="56"/>
      <c r="E468" s="56"/>
      <c r="G468" s="58" t="s">
        <v>185</v>
      </c>
      <c r="H468" s="58" t="s">
        <v>186</v>
      </c>
      <c r="I468" s="58" t="s">
        <v>187</v>
      </c>
      <c r="J468" s="58">
        <f>Beds!C501</f>
        <v>0</v>
      </c>
    </row>
    <row r="469" spans="1:10">
      <c r="A469" s="27">
        <f>Beds!B502</f>
        <v>0</v>
      </c>
      <c r="C469" s="59">
        <v>1</v>
      </c>
      <c r="D469" s="56"/>
      <c r="E469" s="56"/>
      <c r="G469" s="58" t="s">
        <v>185</v>
      </c>
      <c r="H469" s="58" t="s">
        <v>186</v>
      </c>
      <c r="I469" s="58" t="s">
        <v>187</v>
      </c>
      <c r="J469" s="58">
        <f>Beds!C502</f>
        <v>0</v>
      </c>
    </row>
    <row r="470" spans="1:10">
      <c r="A470" s="27">
        <f>Beds!B503</f>
        <v>0</v>
      </c>
      <c r="C470" s="59">
        <v>1</v>
      </c>
      <c r="D470" s="56"/>
      <c r="E470" s="56"/>
      <c r="G470" s="58" t="s">
        <v>185</v>
      </c>
      <c r="H470" s="58" t="s">
        <v>186</v>
      </c>
      <c r="I470" s="58" t="s">
        <v>187</v>
      </c>
      <c r="J470" s="58">
        <f>Beds!C503</f>
        <v>0</v>
      </c>
    </row>
    <row r="471" spans="1:10">
      <c r="A471" s="27">
        <f>Beds!B504</f>
        <v>0</v>
      </c>
      <c r="C471" s="59">
        <v>1</v>
      </c>
      <c r="D471" s="56"/>
      <c r="E471" s="56"/>
      <c r="G471" s="58" t="s">
        <v>185</v>
      </c>
      <c r="H471" s="58" t="s">
        <v>186</v>
      </c>
      <c r="I471" s="58" t="s">
        <v>187</v>
      </c>
      <c r="J471" s="58">
        <f>Beds!C504</f>
        <v>0</v>
      </c>
    </row>
    <row r="472" spans="1:10">
      <c r="A472" s="27">
        <f>Beds!B505</f>
        <v>0</v>
      </c>
      <c r="C472" s="59">
        <v>1</v>
      </c>
      <c r="D472" s="56"/>
      <c r="E472" s="56"/>
      <c r="G472" s="58" t="s">
        <v>185</v>
      </c>
      <c r="H472" s="58" t="s">
        <v>186</v>
      </c>
      <c r="I472" s="58" t="s">
        <v>187</v>
      </c>
      <c r="J472" s="58">
        <f>Beds!C505</f>
        <v>0</v>
      </c>
    </row>
    <row r="473" spans="1:10">
      <c r="A473" s="27">
        <f>Beds!B506</f>
        <v>0</v>
      </c>
      <c r="C473" s="59">
        <v>1</v>
      </c>
      <c r="D473" s="56"/>
      <c r="E473" s="56"/>
      <c r="G473" s="58" t="s">
        <v>185</v>
      </c>
      <c r="H473" s="58" t="s">
        <v>186</v>
      </c>
      <c r="I473" s="58" t="s">
        <v>187</v>
      </c>
      <c r="J473" s="58">
        <f>Beds!C506</f>
        <v>0</v>
      </c>
    </row>
    <row r="474" spans="1:10">
      <c r="A474" s="27">
        <f>Beds!B507</f>
        <v>0</v>
      </c>
      <c r="C474" s="59">
        <v>1</v>
      </c>
      <c r="D474" s="56"/>
      <c r="E474" s="56"/>
      <c r="G474" s="58" t="s">
        <v>185</v>
      </c>
      <c r="H474" s="58" t="s">
        <v>186</v>
      </c>
      <c r="I474" s="58" t="s">
        <v>187</v>
      </c>
      <c r="J474" s="58">
        <f>Beds!C507</f>
        <v>0</v>
      </c>
    </row>
    <row r="475" spans="1:10">
      <c r="A475" s="27">
        <f>Beds!B508</f>
        <v>0</v>
      </c>
      <c r="C475" s="59">
        <v>1</v>
      </c>
      <c r="D475" s="56"/>
      <c r="E475" s="56"/>
      <c r="G475" s="58" t="s">
        <v>185</v>
      </c>
      <c r="H475" s="58" t="s">
        <v>186</v>
      </c>
      <c r="I475" s="58" t="s">
        <v>187</v>
      </c>
      <c r="J475" s="58">
        <f>Beds!C508</f>
        <v>0</v>
      </c>
    </row>
    <row r="476" spans="1:10">
      <c r="A476" s="27">
        <f>Beds!B509</f>
        <v>0</v>
      </c>
      <c r="C476" s="59">
        <v>1</v>
      </c>
      <c r="D476" s="56"/>
      <c r="E476" s="56"/>
      <c r="G476" s="58" t="s">
        <v>185</v>
      </c>
      <c r="H476" s="58" t="s">
        <v>186</v>
      </c>
      <c r="I476" s="58" t="s">
        <v>187</v>
      </c>
      <c r="J476" s="58">
        <f>Beds!C509</f>
        <v>0</v>
      </c>
    </row>
    <row r="477" spans="1:10">
      <c r="A477" s="27">
        <f>Beds!B510</f>
        <v>0</v>
      </c>
      <c r="C477" s="59">
        <v>1</v>
      </c>
      <c r="D477" s="56"/>
      <c r="E477" s="56"/>
      <c r="G477" s="58" t="s">
        <v>185</v>
      </c>
      <c r="H477" s="58" t="s">
        <v>186</v>
      </c>
      <c r="I477" s="58" t="s">
        <v>187</v>
      </c>
      <c r="J477" s="58">
        <f>Beds!C510</f>
        <v>0</v>
      </c>
    </row>
    <row r="478" spans="1:10">
      <c r="A478" s="27">
        <f>Beds!B511</f>
        <v>0</v>
      </c>
      <c r="C478" s="59">
        <v>1</v>
      </c>
      <c r="D478" s="56"/>
      <c r="E478" s="56"/>
      <c r="G478" s="58" t="s">
        <v>185</v>
      </c>
      <c r="H478" s="58" t="s">
        <v>186</v>
      </c>
      <c r="I478" s="58" t="s">
        <v>187</v>
      </c>
      <c r="J478" s="58">
        <f>Beds!C511</f>
        <v>0</v>
      </c>
    </row>
    <row r="479" spans="1:10">
      <c r="A479" s="27">
        <f>Beds!B512</f>
        <v>0</v>
      </c>
      <c r="C479" s="59">
        <v>1</v>
      </c>
      <c r="D479" s="56"/>
      <c r="E479" s="56"/>
      <c r="G479" s="58" t="s">
        <v>185</v>
      </c>
      <c r="H479" s="58" t="s">
        <v>186</v>
      </c>
      <c r="I479" s="58" t="s">
        <v>187</v>
      </c>
      <c r="J479" s="58">
        <f>Beds!C512</f>
        <v>0</v>
      </c>
    </row>
    <row r="480" spans="1:10">
      <c r="A480" s="27">
        <f>Beds!B513</f>
        <v>0</v>
      </c>
      <c r="C480" s="59">
        <v>1</v>
      </c>
      <c r="D480" s="56"/>
      <c r="E480" s="56"/>
      <c r="G480" s="58" t="s">
        <v>185</v>
      </c>
      <c r="H480" s="58" t="s">
        <v>186</v>
      </c>
      <c r="I480" s="58" t="s">
        <v>187</v>
      </c>
      <c r="J480" s="58">
        <f>Beds!C513</f>
        <v>0</v>
      </c>
    </row>
    <row r="481" spans="1:10">
      <c r="A481" s="27">
        <f>Beds!B514</f>
        <v>0</v>
      </c>
      <c r="C481" s="59">
        <v>1</v>
      </c>
      <c r="D481" s="56"/>
      <c r="E481" s="56"/>
      <c r="G481" s="58" t="s">
        <v>185</v>
      </c>
      <c r="H481" s="58" t="s">
        <v>186</v>
      </c>
      <c r="I481" s="58" t="s">
        <v>187</v>
      </c>
      <c r="J481" s="58">
        <f>Beds!C514</f>
        <v>0</v>
      </c>
    </row>
    <row r="482" spans="1:10">
      <c r="A482" s="27">
        <f>Beds!B515</f>
        <v>0</v>
      </c>
      <c r="C482" s="59">
        <v>1</v>
      </c>
      <c r="D482" s="56"/>
      <c r="E482" s="56"/>
      <c r="G482" s="58" t="s">
        <v>185</v>
      </c>
      <c r="H482" s="58" t="s">
        <v>186</v>
      </c>
      <c r="I482" s="58" t="s">
        <v>187</v>
      </c>
      <c r="J482" s="58">
        <f>Beds!C515</f>
        <v>0</v>
      </c>
    </row>
    <row r="483" spans="1:10">
      <c r="A483" s="27">
        <f>Beds!B516</f>
        <v>0</v>
      </c>
      <c r="C483" s="59">
        <v>1</v>
      </c>
      <c r="D483" s="56"/>
      <c r="E483" s="56"/>
      <c r="G483" s="58" t="s">
        <v>185</v>
      </c>
      <c r="H483" s="58" t="s">
        <v>186</v>
      </c>
      <c r="I483" s="58" t="s">
        <v>187</v>
      </c>
      <c r="J483" s="58">
        <f>Beds!C516</f>
        <v>0</v>
      </c>
    </row>
    <row r="484" spans="1:10">
      <c r="A484" s="27">
        <f>Beds!B517</f>
        <v>0</v>
      </c>
      <c r="C484" s="59">
        <v>1</v>
      </c>
      <c r="D484" s="56"/>
      <c r="E484" s="56"/>
      <c r="G484" s="58" t="s">
        <v>185</v>
      </c>
      <c r="H484" s="58" t="s">
        <v>186</v>
      </c>
      <c r="I484" s="58" t="s">
        <v>187</v>
      </c>
      <c r="J484" s="58">
        <f>Beds!C517</f>
        <v>0</v>
      </c>
    </row>
    <row r="485" spans="1:10">
      <c r="A485" s="27">
        <f>Beds!B518</f>
        <v>0</v>
      </c>
      <c r="C485" s="59">
        <v>1</v>
      </c>
      <c r="D485" s="56"/>
      <c r="E485" s="56"/>
      <c r="G485" s="58" t="s">
        <v>185</v>
      </c>
      <c r="H485" s="58" t="s">
        <v>186</v>
      </c>
      <c r="I485" s="58" t="s">
        <v>187</v>
      </c>
      <c r="J485" s="58">
        <f>Beds!C518</f>
        <v>0</v>
      </c>
    </row>
    <row r="486" spans="1:10">
      <c r="A486" s="27">
        <f>Beds!B519</f>
        <v>0</v>
      </c>
      <c r="C486" s="59">
        <v>1</v>
      </c>
      <c r="D486" s="56"/>
      <c r="E486" s="56"/>
      <c r="G486" s="58" t="s">
        <v>185</v>
      </c>
      <c r="H486" s="58" t="s">
        <v>186</v>
      </c>
      <c r="I486" s="58" t="s">
        <v>187</v>
      </c>
      <c r="J486" s="58">
        <f>Beds!C519</f>
        <v>0</v>
      </c>
    </row>
    <row r="487" spans="1:10">
      <c r="A487" s="27"/>
      <c r="B487" s="60"/>
      <c r="D487" s="56"/>
      <c r="E487" s="56"/>
      <c r="F487" s="60"/>
    </row>
    <row r="488" spans="1:10">
      <c r="A488" s="27"/>
      <c r="B488" s="60"/>
      <c r="D488" s="56"/>
      <c r="E488" s="56"/>
      <c r="F488" s="60"/>
    </row>
    <row r="489" spans="1:10">
      <c r="A489" s="27"/>
      <c r="B489" s="60"/>
      <c r="D489" s="56"/>
      <c r="E489" s="56"/>
      <c r="F489" s="60"/>
    </row>
    <row r="490" spans="1:10">
      <c r="A490" s="27"/>
      <c r="B490" s="60"/>
      <c r="D490" s="56"/>
      <c r="E490" s="56"/>
      <c r="F490" s="60"/>
    </row>
    <row r="491" spans="1:10">
      <c r="A491" s="27"/>
      <c r="B491" s="60"/>
      <c r="D491" s="56"/>
      <c r="E491" s="56"/>
      <c r="F491" s="60"/>
    </row>
    <row r="492" spans="1:10">
      <c r="A492" s="27"/>
      <c r="B492" s="60"/>
      <c r="D492" s="56"/>
      <c r="E492" s="56"/>
      <c r="F492" s="60"/>
    </row>
    <row r="493" spans="1:10">
      <c r="A493" s="27"/>
      <c r="B493" s="60"/>
      <c r="D493" s="56"/>
      <c r="E493" s="56"/>
      <c r="F493" s="60"/>
    </row>
    <row r="494" spans="1:10">
      <c r="A494" s="27"/>
      <c r="B494" s="60"/>
      <c r="D494" s="56"/>
      <c r="E494" s="56"/>
      <c r="F494" s="60"/>
    </row>
    <row r="495" spans="1:10">
      <c r="A495" s="27"/>
      <c r="B495" s="60"/>
      <c r="D495" s="56"/>
      <c r="E495" s="56"/>
      <c r="F495" s="60"/>
    </row>
    <row r="496" spans="1:10">
      <c r="A496" s="27"/>
      <c r="B496" s="60"/>
      <c r="D496" s="56"/>
      <c r="E496" s="56"/>
      <c r="F496" s="60"/>
    </row>
    <row r="497" spans="1:6">
      <c r="A497" s="27"/>
      <c r="B497" s="60"/>
      <c r="D497" s="56"/>
      <c r="E497" s="56"/>
      <c r="F497" s="60"/>
    </row>
    <row r="498" spans="1:6">
      <c r="A498" s="27"/>
      <c r="B498" s="60"/>
      <c r="D498" s="56"/>
      <c r="E498" s="56"/>
      <c r="F498" s="60"/>
    </row>
    <row r="499" spans="1:6">
      <c r="A499" s="27"/>
      <c r="B499" s="60"/>
      <c r="F499" s="60"/>
    </row>
    <row r="500" spans="1:6">
      <c r="A500" s="27"/>
      <c r="B500" s="60"/>
      <c r="F500" s="60"/>
    </row>
    <row r="501" spans="1:6">
      <c r="A501" s="27"/>
      <c r="B501" s="60"/>
      <c r="F501" s="60"/>
    </row>
    <row r="502" spans="1:6">
      <c r="A502" s="27"/>
      <c r="B502" s="60"/>
      <c r="F502" s="60"/>
    </row>
    <row r="503" spans="1:6">
      <c r="A503" s="27"/>
    </row>
    <row r="504" spans="1:6">
      <c r="A504" s="27"/>
    </row>
    <row r="505" spans="1:6">
      <c r="A505" s="27"/>
    </row>
    <row r="506" spans="1:6">
      <c r="A506" s="27"/>
    </row>
    <row r="507" spans="1:6">
      <c r="A507" s="27"/>
    </row>
    <row r="508" spans="1:6">
      <c r="A508" s="27"/>
    </row>
    <row r="509" spans="1:6">
      <c r="A509" s="27"/>
    </row>
    <row r="510" spans="1:6">
      <c r="A510" s="27"/>
    </row>
    <row r="511" spans="1:6">
      <c r="A511" s="27"/>
    </row>
    <row r="512" spans="1:6">
      <c r="A512" s="27"/>
    </row>
    <row r="513" spans="1:1">
      <c r="A513" s="27"/>
    </row>
    <row r="514" spans="1:1">
      <c r="A514" s="27"/>
    </row>
    <row r="515" spans="1:1">
      <c r="A515" s="27"/>
    </row>
    <row r="516" spans="1:1">
      <c r="A516" s="27"/>
    </row>
    <row r="517" spans="1:1">
      <c r="A517" s="27"/>
    </row>
    <row r="518" spans="1:1">
      <c r="A518" s="27"/>
    </row>
    <row r="519" spans="1:1">
      <c r="A519" s="27"/>
    </row>
    <row r="520" spans="1:1">
      <c r="A520" s="27"/>
    </row>
    <row r="521" spans="1:1">
      <c r="A521" s="27"/>
    </row>
    <row r="522" spans="1:1">
      <c r="A522" s="27"/>
    </row>
    <row r="523" spans="1:1">
      <c r="A523" s="27"/>
    </row>
    <row r="524" spans="1:1">
      <c r="A524" s="27"/>
    </row>
    <row r="525" spans="1:1">
      <c r="A525" s="27"/>
    </row>
    <row r="526" spans="1:1">
      <c r="A526" s="27"/>
    </row>
    <row r="527" spans="1:1">
      <c r="A527" s="27"/>
    </row>
    <row r="528" spans="1:1">
      <c r="A528" s="27"/>
    </row>
    <row r="529" spans="1:1">
      <c r="A529" s="27"/>
    </row>
    <row r="530" spans="1:1">
      <c r="A530" s="27"/>
    </row>
    <row r="531" spans="1:1">
      <c r="A531" s="27"/>
    </row>
    <row r="532" spans="1:1">
      <c r="A532" s="27"/>
    </row>
    <row r="533" spans="1:1">
      <c r="A533" s="27"/>
    </row>
    <row r="534" spans="1:1">
      <c r="A534" s="27"/>
    </row>
    <row r="535" spans="1:1">
      <c r="A535" s="27"/>
    </row>
    <row r="536" spans="1:1">
      <c r="A536" s="27"/>
    </row>
    <row r="537" spans="1:1">
      <c r="A537" s="27"/>
    </row>
    <row r="538" spans="1:1">
      <c r="A538" s="27"/>
    </row>
    <row r="539" spans="1:1">
      <c r="A539" s="27"/>
    </row>
    <row r="540" spans="1:1">
      <c r="A540" s="27"/>
    </row>
    <row r="541" spans="1:1">
      <c r="A541" s="27"/>
    </row>
    <row r="542" spans="1:1">
      <c r="A542" s="27"/>
    </row>
    <row r="543" spans="1:1">
      <c r="A543" s="27"/>
    </row>
    <row r="544" spans="1:1">
      <c r="A544" s="27"/>
    </row>
    <row r="545" spans="1:1">
      <c r="A545" s="27"/>
    </row>
    <row r="546" spans="1:1">
      <c r="A546" s="27"/>
    </row>
    <row r="547" spans="1:1">
      <c r="A547" s="27"/>
    </row>
    <row r="548" spans="1:1">
      <c r="A548" s="27"/>
    </row>
    <row r="549" spans="1:1">
      <c r="A549" s="27"/>
    </row>
    <row r="550" spans="1:1">
      <c r="A550" s="27"/>
    </row>
    <row r="551" spans="1:1">
      <c r="A551" s="27"/>
    </row>
    <row r="552" spans="1:1">
      <c r="A552" s="27"/>
    </row>
    <row r="553" spans="1:1">
      <c r="A553" s="27"/>
    </row>
    <row r="554" spans="1:1">
      <c r="A554" s="27"/>
    </row>
    <row r="555" spans="1:1">
      <c r="A555" s="27"/>
    </row>
    <row r="556" spans="1:1">
      <c r="A556" s="27"/>
    </row>
    <row r="557" spans="1:1">
      <c r="A557" s="27"/>
    </row>
    <row r="558" spans="1:1">
      <c r="A558" s="27"/>
    </row>
    <row r="559" spans="1:1">
      <c r="A559" s="27"/>
    </row>
    <row r="560" spans="1:1">
      <c r="A560" s="27"/>
    </row>
    <row r="561" spans="1:1">
      <c r="A561" s="27"/>
    </row>
    <row r="562" spans="1:1">
      <c r="A562" s="27"/>
    </row>
    <row r="563" spans="1:1">
      <c r="A563" s="27"/>
    </row>
    <row r="564" spans="1:1">
      <c r="A564" s="27"/>
    </row>
    <row r="565" spans="1:1">
      <c r="A565" s="27"/>
    </row>
    <row r="566" spans="1:1">
      <c r="A566" s="27"/>
    </row>
    <row r="567" spans="1:1">
      <c r="A567" s="27"/>
    </row>
    <row r="568" spans="1:1">
      <c r="A568" s="27"/>
    </row>
    <row r="569" spans="1:1">
      <c r="A569" s="27"/>
    </row>
    <row r="570" spans="1:1">
      <c r="A570" s="27"/>
    </row>
    <row r="571" spans="1:1">
      <c r="A571" s="27"/>
    </row>
    <row r="572" spans="1:1">
      <c r="A572" s="27"/>
    </row>
    <row r="573" spans="1:1">
      <c r="A573" s="27"/>
    </row>
    <row r="574" spans="1:1">
      <c r="A574" s="27"/>
    </row>
    <row r="575" spans="1:1">
      <c r="A575" s="27"/>
    </row>
    <row r="576" spans="1:1">
      <c r="A576" s="27"/>
    </row>
    <row r="577" spans="1:1">
      <c r="A577" s="27"/>
    </row>
    <row r="578" spans="1:1">
      <c r="A578" s="27"/>
    </row>
    <row r="579" spans="1:1">
      <c r="A579" s="27"/>
    </row>
    <row r="580" spans="1:1">
      <c r="A580" s="27"/>
    </row>
    <row r="581" spans="1:1">
      <c r="A581" s="27"/>
    </row>
    <row r="582" spans="1:1">
      <c r="A582" s="27"/>
    </row>
    <row r="583" spans="1:1">
      <c r="A583" s="27"/>
    </row>
    <row r="584" spans="1:1">
      <c r="A584" s="27"/>
    </row>
    <row r="585" spans="1:1">
      <c r="A585" s="27"/>
    </row>
    <row r="586" spans="1:1">
      <c r="A586" s="27"/>
    </row>
    <row r="587" spans="1:1">
      <c r="A587" s="27"/>
    </row>
    <row r="588" spans="1:1">
      <c r="A588" s="27"/>
    </row>
    <row r="589" spans="1:1">
      <c r="A589" s="27"/>
    </row>
    <row r="590" spans="1:1">
      <c r="A590" s="27"/>
    </row>
    <row r="591" spans="1:1">
      <c r="A591" s="27"/>
    </row>
    <row r="592" spans="1:1">
      <c r="A592" s="27"/>
    </row>
    <row r="593" spans="1:1">
      <c r="A593" s="27"/>
    </row>
    <row r="594" spans="1:1">
      <c r="A594" s="27"/>
    </row>
    <row r="595" spans="1:1">
      <c r="A595" s="27"/>
    </row>
    <row r="596" spans="1:1">
      <c r="A596" s="27"/>
    </row>
    <row r="597" spans="1:1">
      <c r="A597" s="27"/>
    </row>
    <row r="598" spans="1:1">
      <c r="A598" s="27"/>
    </row>
    <row r="599" spans="1:1">
      <c r="A599" s="27"/>
    </row>
    <row r="600" spans="1:1">
      <c r="A600" s="27"/>
    </row>
    <row r="601" spans="1:1">
      <c r="A601" s="27"/>
    </row>
    <row r="602" spans="1:1">
      <c r="A602" s="27"/>
    </row>
    <row r="603" spans="1:1">
      <c r="A603" s="27"/>
    </row>
    <row r="604" spans="1:1">
      <c r="A604" s="27"/>
    </row>
    <row r="605" spans="1:1">
      <c r="A605" s="27"/>
    </row>
    <row r="606" spans="1:1">
      <c r="A606" s="27"/>
    </row>
    <row r="607" spans="1:1">
      <c r="A607" s="27"/>
    </row>
    <row r="608" spans="1:1">
      <c r="A608" s="27"/>
    </row>
    <row r="609" spans="1:1">
      <c r="A609" s="27"/>
    </row>
    <row r="610" spans="1:1">
      <c r="A610" s="27"/>
    </row>
    <row r="611" spans="1:1">
      <c r="A611" s="27"/>
    </row>
    <row r="612" spans="1:1">
      <c r="A612" s="27"/>
    </row>
    <row r="613" spans="1:1">
      <c r="A613" s="27"/>
    </row>
    <row r="614" spans="1:1">
      <c r="A614" s="27"/>
    </row>
    <row r="615" spans="1:1">
      <c r="A615" s="27"/>
    </row>
    <row r="616" spans="1:1">
      <c r="A616" s="27"/>
    </row>
    <row r="617" spans="1:1">
      <c r="A617" s="27"/>
    </row>
    <row r="618" spans="1:1">
      <c r="A618" s="27"/>
    </row>
    <row r="619" spans="1:1">
      <c r="A619" s="27"/>
    </row>
    <row r="620" spans="1:1">
      <c r="A620" s="27"/>
    </row>
    <row r="621" spans="1:1">
      <c r="A621" s="27"/>
    </row>
    <row r="622" spans="1:1">
      <c r="A622" s="27"/>
    </row>
    <row r="623" spans="1:1">
      <c r="A623" s="27"/>
    </row>
    <row r="624" spans="1:1">
      <c r="A624" s="27"/>
    </row>
    <row r="625" spans="1:1">
      <c r="A625" s="27"/>
    </row>
    <row r="626" spans="1:1">
      <c r="A626" s="27"/>
    </row>
    <row r="627" spans="1:1">
      <c r="A627" s="27"/>
    </row>
    <row r="628" spans="1:1">
      <c r="A628" s="27"/>
    </row>
    <row r="629" spans="1:1">
      <c r="A629" s="27"/>
    </row>
    <row r="630" spans="1:1">
      <c r="A630" s="27"/>
    </row>
    <row r="631" spans="1:1">
      <c r="A631" s="27"/>
    </row>
    <row r="632" spans="1:1">
      <c r="A632" s="27"/>
    </row>
    <row r="633" spans="1:1">
      <c r="A633" s="27"/>
    </row>
    <row r="634" spans="1:1">
      <c r="A634" s="27"/>
    </row>
    <row r="635" spans="1:1">
      <c r="A635" s="27"/>
    </row>
    <row r="636" spans="1:1">
      <c r="A636" s="27"/>
    </row>
    <row r="637" spans="1:1">
      <c r="A637" s="27"/>
    </row>
    <row r="638" spans="1:1">
      <c r="A638" s="27"/>
    </row>
    <row r="639" spans="1:1">
      <c r="A639" s="27"/>
    </row>
    <row r="640" spans="1:1">
      <c r="A640" s="27"/>
    </row>
    <row r="641" spans="1:1">
      <c r="A641" s="27"/>
    </row>
    <row r="642" spans="1:1">
      <c r="A642" s="27"/>
    </row>
    <row r="643" spans="1:1">
      <c r="A643" s="27"/>
    </row>
    <row r="644" spans="1:1">
      <c r="A644" s="27"/>
    </row>
    <row r="645" spans="1:1">
      <c r="A645" s="27"/>
    </row>
    <row r="646" spans="1:1">
      <c r="A646" s="27"/>
    </row>
    <row r="647" spans="1:1">
      <c r="A647" s="27"/>
    </row>
    <row r="648" spans="1:1">
      <c r="A648" s="27"/>
    </row>
    <row r="649" spans="1:1">
      <c r="A649" s="27"/>
    </row>
    <row r="650" spans="1:1">
      <c r="A650" s="27"/>
    </row>
    <row r="651" spans="1:1">
      <c r="A651" s="27"/>
    </row>
    <row r="652" spans="1:1">
      <c r="A652" s="27"/>
    </row>
    <row r="653" spans="1:1">
      <c r="A653" s="27"/>
    </row>
    <row r="654" spans="1:1">
      <c r="A654" s="27"/>
    </row>
    <row r="655" spans="1:1">
      <c r="A655" s="27"/>
    </row>
    <row r="656" spans="1:1">
      <c r="A656" s="27"/>
    </row>
    <row r="657" spans="1:1">
      <c r="A657" s="27"/>
    </row>
    <row r="658" spans="1:1">
      <c r="A658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K99"/>
  <sheetViews>
    <sheetView topLeftCell="A63" zoomScaleNormal="100" workbookViewId="0">
      <selection activeCell="C89" sqref="C89"/>
    </sheetView>
  </sheetViews>
  <sheetFormatPr defaultRowHeight="15.75"/>
  <cols>
    <col min="1" max="1" width="29.140625" style="11" bestFit="1" customWidth="1"/>
    <col min="2" max="2" width="38" style="13" bestFit="1" customWidth="1"/>
    <col min="3" max="3" width="21.28515625" style="9" bestFit="1" customWidth="1"/>
    <col min="4" max="4" width="18" style="13" customWidth="1"/>
    <col min="5" max="5" width="33" style="14" bestFit="1" customWidth="1"/>
    <col min="6" max="10" width="13.7109375" style="14" customWidth="1"/>
    <col min="11" max="11" width="14.140625" style="9" bestFit="1" customWidth="1"/>
    <col min="12" max="16384" width="9.140625" style="9"/>
  </cols>
  <sheetData>
    <row r="3" spans="1:11" ht="18.75">
      <c r="A3" s="3" t="s">
        <v>115</v>
      </c>
      <c r="B3" s="3" t="s">
        <v>116</v>
      </c>
      <c r="C3" s="3"/>
      <c r="D3" s="3"/>
      <c r="E3" s="3" t="s">
        <v>48</v>
      </c>
      <c r="F3" s="9"/>
      <c r="G3" s="3"/>
      <c r="I3" s="3"/>
      <c r="J3" s="3"/>
    </row>
    <row r="4" spans="1:11">
      <c r="A4" s="12" t="s">
        <v>71</v>
      </c>
      <c r="B4" s="15" t="s">
        <v>49</v>
      </c>
    </row>
    <row r="5" spans="1:11">
      <c r="A5" s="12" t="s">
        <v>104</v>
      </c>
      <c r="B5" s="15" t="s">
        <v>49</v>
      </c>
      <c r="F5" s="22"/>
      <c r="G5" s="22"/>
      <c r="H5" s="22"/>
      <c r="I5" s="22"/>
      <c r="J5" s="22"/>
    </row>
    <row r="6" spans="1:11" ht="16.5" thickBot="1">
      <c r="A6" s="12" t="s">
        <v>75</v>
      </c>
      <c r="B6" s="15" t="s">
        <v>49</v>
      </c>
      <c r="E6" s="25" t="s">
        <v>49</v>
      </c>
      <c r="F6" s="16" t="s">
        <v>50</v>
      </c>
      <c r="G6" s="16" t="s">
        <v>51</v>
      </c>
      <c r="H6" s="16" t="s">
        <v>52</v>
      </c>
      <c r="I6" s="16" t="s">
        <v>53</v>
      </c>
      <c r="J6" s="16" t="s">
        <v>54</v>
      </c>
    </row>
    <row r="7" spans="1:11" ht="16.5" thickTop="1">
      <c r="A7" s="12" t="s">
        <v>78</v>
      </c>
      <c r="B7" s="15" t="s">
        <v>49</v>
      </c>
      <c r="D7" s="13">
        <v>1</v>
      </c>
      <c r="E7" s="14" t="s">
        <v>57</v>
      </c>
      <c r="F7" s="17">
        <v>310</v>
      </c>
      <c r="G7" s="17">
        <v>385</v>
      </c>
      <c r="H7" s="17">
        <v>485</v>
      </c>
      <c r="I7" s="17">
        <v>585</v>
      </c>
      <c r="J7" s="17">
        <v>685</v>
      </c>
      <c r="K7" s="9" t="s">
        <v>57</v>
      </c>
    </row>
    <row r="8" spans="1:11">
      <c r="A8" s="12" t="s">
        <v>83</v>
      </c>
      <c r="B8" s="15" t="s">
        <v>49</v>
      </c>
      <c r="D8" s="13">
        <v>2</v>
      </c>
      <c r="E8" s="14" t="s">
        <v>56</v>
      </c>
      <c r="F8" s="17">
        <v>235</v>
      </c>
      <c r="G8" s="17">
        <v>285</v>
      </c>
      <c r="H8" s="17">
        <v>385</v>
      </c>
      <c r="I8" s="17">
        <v>485</v>
      </c>
      <c r="J8" s="17">
        <v>585</v>
      </c>
      <c r="K8" s="9" t="s">
        <v>56</v>
      </c>
    </row>
    <row r="9" spans="1:11">
      <c r="A9" s="12" t="s">
        <v>100</v>
      </c>
      <c r="B9" s="15" t="s">
        <v>49</v>
      </c>
      <c r="D9" s="13">
        <v>3</v>
      </c>
      <c r="E9" s="14" t="s">
        <v>55</v>
      </c>
      <c r="F9" s="17">
        <v>165</v>
      </c>
      <c r="G9" s="17">
        <v>165</v>
      </c>
      <c r="H9" s="17">
        <v>165</v>
      </c>
      <c r="I9" s="17">
        <v>165</v>
      </c>
      <c r="J9" s="17">
        <v>165</v>
      </c>
      <c r="K9" s="9" t="s">
        <v>55</v>
      </c>
    </row>
    <row r="10" spans="1:11">
      <c r="A10" s="12" t="s">
        <v>108</v>
      </c>
      <c r="B10" s="15" t="s">
        <v>49</v>
      </c>
    </row>
    <row r="11" spans="1:11" ht="16.5" thickBot="1">
      <c r="A11" s="12" t="s">
        <v>98</v>
      </c>
      <c r="B11" s="15" t="s">
        <v>49</v>
      </c>
      <c r="E11" s="25" t="s">
        <v>113</v>
      </c>
      <c r="F11" s="16" t="s">
        <v>50</v>
      </c>
      <c r="G11" s="16" t="s">
        <v>51</v>
      </c>
      <c r="H11" s="16" t="s">
        <v>52</v>
      </c>
      <c r="I11" s="16" t="s">
        <v>53</v>
      </c>
      <c r="J11" s="16" t="s">
        <v>54</v>
      </c>
    </row>
    <row r="12" spans="1:11" ht="16.5" thickTop="1">
      <c r="A12" s="12" t="s">
        <v>99</v>
      </c>
      <c r="B12" s="15" t="s">
        <v>49</v>
      </c>
      <c r="E12" s="14" t="s">
        <v>57</v>
      </c>
      <c r="F12" s="17">
        <v>360</v>
      </c>
      <c r="G12" s="17">
        <v>460</v>
      </c>
      <c r="H12" s="17">
        <v>560</v>
      </c>
      <c r="I12" s="17">
        <v>660</v>
      </c>
      <c r="J12" s="17">
        <v>760</v>
      </c>
    </row>
    <row r="13" spans="1:11">
      <c r="A13" s="12" t="s">
        <v>87</v>
      </c>
      <c r="B13" s="15" t="s">
        <v>49</v>
      </c>
      <c r="E13" s="14" t="s">
        <v>56</v>
      </c>
      <c r="F13" s="17">
        <v>260</v>
      </c>
      <c r="G13" s="17">
        <v>360</v>
      </c>
      <c r="H13" s="17">
        <v>460</v>
      </c>
      <c r="I13" s="17">
        <v>560</v>
      </c>
      <c r="J13" s="17">
        <v>660</v>
      </c>
    </row>
    <row r="14" spans="1:11">
      <c r="A14" s="12" t="s">
        <v>91</v>
      </c>
      <c r="B14" s="15" t="s">
        <v>49</v>
      </c>
      <c r="E14" s="14" t="s">
        <v>55</v>
      </c>
      <c r="F14" s="17">
        <v>165</v>
      </c>
      <c r="G14" s="17">
        <v>165</v>
      </c>
      <c r="H14" s="17">
        <v>165</v>
      </c>
      <c r="I14" s="17">
        <v>165</v>
      </c>
      <c r="J14" s="17">
        <v>165</v>
      </c>
    </row>
    <row r="15" spans="1:11">
      <c r="A15" s="12" t="s">
        <v>102</v>
      </c>
      <c r="B15" s="15" t="s">
        <v>49</v>
      </c>
      <c r="C15" s="10"/>
      <c r="D15" s="23"/>
    </row>
    <row r="16" spans="1:11" ht="16.5" thickBot="1">
      <c r="A16" s="12" t="s">
        <v>101</v>
      </c>
      <c r="B16" s="15" t="s">
        <v>49</v>
      </c>
      <c r="C16" s="10"/>
      <c r="D16" s="23"/>
      <c r="E16" s="25" t="s">
        <v>58</v>
      </c>
      <c r="F16" s="16" t="s">
        <v>50</v>
      </c>
      <c r="G16" s="16" t="s">
        <v>51</v>
      </c>
      <c r="H16" s="16" t="s">
        <v>52</v>
      </c>
      <c r="I16" s="16" t="s">
        <v>53</v>
      </c>
      <c r="J16" s="16" t="s">
        <v>54</v>
      </c>
    </row>
    <row r="17" spans="1:10" ht="16.5" thickTop="1">
      <c r="A17" s="12" t="s">
        <v>92</v>
      </c>
      <c r="B17" s="15" t="s">
        <v>49</v>
      </c>
      <c r="C17" s="10"/>
      <c r="E17" s="14" t="s">
        <v>57</v>
      </c>
      <c r="F17" s="17">
        <v>995</v>
      </c>
      <c r="G17" s="17">
        <v>1200</v>
      </c>
      <c r="H17" s="17">
        <v>1850</v>
      </c>
      <c r="I17" s="17">
        <v>2200</v>
      </c>
      <c r="J17" s="17">
        <v>2500</v>
      </c>
    </row>
    <row r="18" spans="1:10">
      <c r="A18" s="12" t="s">
        <v>93</v>
      </c>
      <c r="B18" s="15" t="s">
        <v>49</v>
      </c>
      <c r="C18" s="10"/>
      <c r="E18" s="14" t="s">
        <v>56</v>
      </c>
      <c r="F18" s="17">
        <v>850</v>
      </c>
      <c r="G18" s="17">
        <v>1000</v>
      </c>
      <c r="H18" s="17">
        <v>1650</v>
      </c>
      <c r="I18" s="17">
        <v>2000</v>
      </c>
      <c r="J18" s="17">
        <v>2200</v>
      </c>
    </row>
    <row r="19" spans="1:10">
      <c r="A19" s="12" t="s">
        <v>96</v>
      </c>
      <c r="B19" s="15" t="s">
        <v>49</v>
      </c>
      <c r="C19" s="10"/>
      <c r="E19" s="14" t="s">
        <v>55</v>
      </c>
      <c r="F19" s="17">
        <v>215</v>
      </c>
      <c r="G19" s="17">
        <v>215</v>
      </c>
      <c r="H19" s="17">
        <v>215</v>
      </c>
      <c r="I19" s="17">
        <v>215</v>
      </c>
      <c r="J19" s="17">
        <v>215</v>
      </c>
    </row>
    <row r="20" spans="1:10">
      <c r="A20" s="12" t="s">
        <v>106</v>
      </c>
      <c r="B20" s="15" t="s">
        <v>49</v>
      </c>
      <c r="C20" s="10"/>
      <c r="D20" s="23"/>
    </row>
    <row r="21" spans="1:10" ht="16.5" thickBot="1">
      <c r="A21" s="12" t="s">
        <v>105</v>
      </c>
      <c r="B21" s="15" t="s">
        <v>49</v>
      </c>
      <c r="C21" s="10"/>
      <c r="D21" s="23"/>
      <c r="E21" s="25" t="s">
        <v>59</v>
      </c>
      <c r="F21" s="16" t="s">
        <v>50</v>
      </c>
      <c r="G21" s="16" t="s">
        <v>51</v>
      </c>
      <c r="H21" s="16" t="s">
        <v>52</v>
      </c>
      <c r="I21" s="16" t="s">
        <v>53</v>
      </c>
      <c r="J21" s="16" t="s">
        <v>54</v>
      </c>
    </row>
    <row r="22" spans="1:10" ht="16.5" thickTop="1">
      <c r="A22" s="12" t="s">
        <v>121</v>
      </c>
      <c r="B22" s="15" t="s">
        <v>49</v>
      </c>
      <c r="C22" s="10"/>
      <c r="E22" s="14" t="s">
        <v>57</v>
      </c>
      <c r="F22" s="17">
        <v>725</v>
      </c>
      <c r="G22" s="17">
        <v>925</v>
      </c>
      <c r="H22" s="17">
        <v>1150</v>
      </c>
      <c r="I22" s="17">
        <v>1300</v>
      </c>
      <c r="J22" s="17">
        <v>1600</v>
      </c>
    </row>
    <row r="23" spans="1:10">
      <c r="A23" s="12" t="s">
        <v>122</v>
      </c>
      <c r="B23" s="15" t="s">
        <v>49</v>
      </c>
      <c r="C23" s="10"/>
      <c r="E23" s="14" t="s">
        <v>56</v>
      </c>
      <c r="F23" s="17">
        <v>500</v>
      </c>
      <c r="G23" s="17">
        <v>750</v>
      </c>
      <c r="H23" s="17">
        <v>950</v>
      </c>
      <c r="I23" s="17">
        <v>1100</v>
      </c>
      <c r="J23" s="17">
        <v>1500</v>
      </c>
    </row>
    <row r="24" spans="1:10">
      <c r="A24" s="12" t="s">
        <v>123</v>
      </c>
      <c r="B24" s="15" t="s">
        <v>49</v>
      </c>
      <c r="C24" s="10"/>
      <c r="E24" s="14" t="s">
        <v>55</v>
      </c>
      <c r="F24" s="17">
        <v>215</v>
      </c>
      <c r="G24" s="17">
        <v>215</v>
      </c>
      <c r="H24" s="17">
        <v>215</v>
      </c>
      <c r="I24" s="17">
        <v>215</v>
      </c>
      <c r="J24" s="17">
        <v>215</v>
      </c>
    </row>
    <row r="25" spans="1:10">
      <c r="A25" s="12" t="s">
        <v>124</v>
      </c>
      <c r="B25" s="15" t="s">
        <v>49</v>
      </c>
      <c r="C25" s="10"/>
      <c r="D25" s="23"/>
    </row>
    <row r="26" spans="1:10" ht="16.5" thickBot="1">
      <c r="A26" s="12" t="s">
        <v>110</v>
      </c>
      <c r="B26" s="15" t="s">
        <v>49</v>
      </c>
      <c r="C26" s="10"/>
      <c r="D26" s="23"/>
      <c r="E26" s="25" t="s">
        <v>60</v>
      </c>
      <c r="F26" s="16" t="s">
        <v>50</v>
      </c>
      <c r="G26" s="16" t="s">
        <v>51</v>
      </c>
      <c r="H26" s="16" t="s">
        <v>52</v>
      </c>
      <c r="I26" s="16" t="s">
        <v>53</v>
      </c>
      <c r="J26" s="16" t="s">
        <v>54</v>
      </c>
    </row>
    <row r="27" spans="1:10" ht="16.5" thickTop="1">
      <c r="A27" s="12" t="s">
        <v>125</v>
      </c>
      <c r="B27" s="15" t="s">
        <v>49</v>
      </c>
      <c r="C27" s="10"/>
      <c r="E27" s="14" t="s">
        <v>57</v>
      </c>
      <c r="F27" s="17">
        <v>395</v>
      </c>
      <c r="G27" s="17">
        <v>495</v>
      </c>
      <c r="H27" s="17">
        <v>625</v>
      </c>
      <c r="I27" s="17">
        <v>780</v>
      </c>
      <c r="J27" s="17">
        <v>977</v>
      </c>
    </row>
    <row r="28" spans="1:10">
      <c r="A28" s="12" t="s">
        <v>126</v>
      </c>
      <c r="B28" s="15" t="s">
        <v>49</v>
      </c>
      <c r="C28" s="10"/>
      <c r="E28" s="14" t="s">
        <v>56</v>
      </c>
      <c r="F28" s="17">
        <v>295</v>
      </c>
      <c r="G28" s="17">
        <v>395</v>
      </c>
      <c r="H28" s="17">
        <v>500</v>
      </c>
      <c r="I28" s="17">
        <v>625</v>
      </c>
      <c r="J28" s="17">
        <v>775</v>
      </c>
    </row>
    <row r="29" spans="1:10">
      <c r="A29" s="12" t="s">
        <v>127</v>
      </c>
      <c r="B29" s="15" t="s">
        <v>49</v>
      </c>
      <c r="C29" s="10"/>
      <c r="E29" s="14" t="s">
        <v>55</v>
      </c>
      <c r="F29" s="17">
        <v>215</v>
      </c>
      <c r="G29" s="17">
        <v>215</v>
      </c>
      <c r="H29" s="17">
        <v>215</v>
      </c>
      <c r="I29" s="17">
        <v>215</v>
      </c>
      <c r="J29" s="17">
        <v>215</v>
      </c>
    </row>
    <row r="30" spans="1:10">
      <c r="A30" s="12" t="s">
        <v>128</v>
      </c>
      <c r="B30" s="15" t="s">
        <v>49</v>
      </c>
      <c r="C30" s="10"/>
      <c r="D30" s="23"/>
    </row>
    <row r="31" spans="1:10" ht="16.5" thickBot="1">
      <c r="A31" s="12" t="s">
        <v>111</v>
      </c>
      <c r="B31" s="15" t="s">
        <v>49</v>
      </c>
      <c r="C31" s="10"/>
      <c r="D31" s="23"/>
      <c r="E31" s="25" t="s">
        <v>61</v>
      </c>
      <c r="F31" s="16" t="s">
        <v>50</v>
      </c>
      <c r="G31" s="16" t="s">
        <v>51</v>
      </c>
      <c r="H31" s="16" t="s">
        <v>52</v>
      </c>
      <c r="I31" s="16" t="s">
        <v>53</v>
      </c>
      <c r="J31" s="16" t="s">
        <v>54</v>
      </c>
    </row>
    <row r="32" spans="1:10" ht="16.5" thickTop="1">
      <c r="A32" s="12" t="s">
        <v>111</v>
      </c>
      <c r="B32" s="15" t="s">
        <v>113</v>
      </c>
      <c r="C32" s="10"/>
      <c r="E32" s="14" t="s">
        <v>57</v>
      </c>
      <c r="F32" s="17">
        <v>495</v>
      </c>
      <c r="G32" s="17">
        <v>600</v>
      </c>
      <c r="H32" s="17">
        <v>735</v>
      </c>
      <c r="I32" s="17">
        <v>910</v>
      </c>
      <c r="J32" s="17">
        <v>1160</v>
      </c>
    </row>
    <row r="33" spans="1:10">
      <c r="A33" s="12" t="s">
        <v>129</v>
      </c>
      <c r="B33" s="15" t="s">
        <v>49</v>
      </c>
      <c r="C33" s="10"/>
      <c r="E33" s="14" t="s">
        <v>56</v>
      </c>
      <c r="F33" s="17">
        <v>395</v>
      </c>
      <c r="G33" s="17">
        <v>500</v>
      </c>
      <c r="H33" s="17">
        <v>635</v>
      </c>
      <c r="I33" s="17">
        <v>795</v>
      </c>
      <c r="J33" s="17">
        <v>995</v>
      </c>
    </row>
    <row r="34" spans="1:10">
      <c r="A34" s="12" t="s">
        <v>130</v>
      </c>
      <c r="B34" s="15" t="s">
        <v>113</v>
      </c>
      <c r="C34" s="10"/>
      <c r="E34" s="14" t="s">
        <v>55</v>
      </c>
      <c r="F34" s="17">
        <v>215</v>
      </c>
      <c r="G34" s="17">
        <v>215</v>
      </c>
      <c r="H34" s="17">
        <v>215</v>
      </c>
      <c r="I34" s="17">
        <v>215</v>
      </c>
      <c r="J34" s="17">
        <v>215</v>
      </c>
    </row>
    <row r="35" spans="1:10">
      <c r="A35" s="12" t="s">
        <v>131</v>
      </c>
      <c r="B35" s="15" t="s">
        <v>49</v>
      </c>
      <c r="C35" s="10"/>
      <c r="D35" s="23"/>
    </row>
    <row r="36" spans="1:10">
      <c r="A36" s="12" t="s">
        <v>132</v>
      </c>
      <c r="B36" s="15" t="s">
        <v>49</v>
      </c>
      <c r="C36" s="10"/>
    </row>
    <row r="37" spans="1:10">
      <c r="A37" s="12" t="s">
        <v>103</v>
      </c>
      <c r="B37" s="15" t="s">
        <v>49</v>
      </c>
      <c r="C37" s="10"/>
    </row>
    <row r="38" spans="1:10">
      <c r="A38" s="12" t="s">
        <v>133</v>
      </c>
      <c r="B38" s="15" t="s">
        <v>49</v>
      </c>
      <c r="C38" s="10"/>
      <c r="F38" s="22"/>
      <c r="G38" s="22"/>
      <c r="H38" s="22"/>
      <c r="I38" s="22"/>
    </row>
    <row r="39" spans="1:10" ht="16.5" thickBot="1">
      <c r="A39" s="12" t="s">
        <v>109</v>
      </c>
      <c r="B39" s="15" t="s">
        <v>49</v>
      </c>
      <c r="C39" s="10"/>
      <c r="D39" s="23"/>
      <c r="E39" s="25" t="s">
        <v>62</v>
      </c>
      <c r="F39" s="16" t="s">
        <v>50</v>
      </c>
      <c r="G39" s="16" t="s">
        <v>63</v>
      </c>
      <c r="H39" s="16" t="s">
        <v>64</v>
      </c>
      <c r="I39" s="16" t="s">
        <v>65</v>
      </c>
      <c r="J39" s="16"/>
    </row>
    <row r="40" spans="1:10" ht="16.5" thickTop="1">
      <c r="A40" s="12" t="s">
        <v>134</v>
      </c>
      <c r="B40" s="15" t="s">
        <v>49</v>
      </c>
      <c r="C40" s="10"/>
      <c r="E40" s="14" t="s">
        <v>57</v>
      </c>
      <c r="F40" s="17">
        <v>375</v>
      </c>
      <c r="G40" s="17">
        <v>425</v>
      </c>
      <c r="H40" s="17">
        <v>530</v>
      </c>
      <c r="I40" s="17">
        <v>600</v>
      </c>
      <c r="J40" s="17"/>
    </row>
    <row r="41" spans="1:10">
      <c r="A41" s="12" t="s">
        <v>135</v>
      </c>
      <c r="B41" s="15" t="s">
        <v>49</v>
      </c>
      <c r="C41" s="10"/>
      <c r="E41" s="14" t="s">
        <v>56</v>
      </c>
      <c r="F41" s="17">
        <v>270</v>
      </c>
      <c r="G41" s="17">
        <v>320</v>
      </c>
      <c r="H41" s="17">
        <v>400</v>
      </c>
      <c r="I41" s="17">
        <v>425</v>
      </c>
      <c r="J41" s="17"/>
    </row>
    <row r="42" spans="1:10">
      <c r="A42" s="12" t="s">
        <v>136</v>
      </c>
      <c r="B42" s="15" t="s">
        <v>49</v>
      </c>
      <c r="C42" s="10"/>
      <c r="E42" s="14" t="s">
        <v>55</v>
      </c>
      <c r="F42" s="17">
        <v>145</v>
      </c>
      <c r="G42" s="17">
        <v>160</v>
      </c>
      <c r="H42" s="17">
        <v>185</v>
      </c>
      <c r="I42" s="17">
        <v>200</v>
      </c>
      <c r="J42" s="17"/>
    </row>
    <row r="43" spans="1:10">
      <c r="A43" s="12" t="s">
        <v>137</v>
      </c>
      <c r="B43" s="15" t="s">
        <v>49</v>
      </c>
      <c r="C43" s="10"/>
      <c r="D43" s="23"/>
      <c r="J43" s="18"/>
    </row>
    <row r="44" spans="1:10" ht="16.5" thickBot="1">
      <c r="A44" s="12" t="s">
        <v>138</v>
      </c>
      <c r="B44" s="15" t="s">
        <v>49</v>
      </c>
      <c r="C44" s="10"/>
      <c r="D44" s="23"/>
      <c r="E44" s="25" t="s">
        <v>66</v>
      </c>
      <c r="F44" s="16" t="s">
        <v>50</v>
      </c>
      <c r="G44" s="16" t="s">
        <v>63</v>
      </c>
      <c r="H44" s="16" t="s">
        <v>64</v>
      </c>
      <c r="I44" s="16" t="s">
        <v>65</v>
      </c>
      <c r="J44" s="16"/>
    </row>
    <row r="45" spans="1:10" ht="16.5" thickTop="1">
      <c r="A45" s="12" t="s">
        <v>139</v>
      </c>
      <c r="B45" s="15" t="s">
        <v>49</v>
      </c>
      <c r="C45" s="21"/>
      <c r="E45" s="14" t="s">
        <v>57</v>
      </c>
      <c r="F45" s="19">
        <v>410</v>
      </c>
      <c r="G45" s="19">
        <v>480</v>
      </c>
      <c r="H45" s="19">
        <v>585</v>
      </c>
      <c r="I45" s="17">
        <v>650</v>
      </c>
      <c r="J45" s="20"/>
    </row>
    <row r="46" spans="1:10">
      <c r="A46" s="12" t="s">
        <v>140</v>
      </c>
      <c r="B46" s="15" t="s">
        <v>49</v>
      </c>
      <c r="C46" s="21"/>
      <c r="E46" s="14" t="s">
        <v>56</v>
      </c>
      <c r="F46" s="19">
        <v>325</v>
      </c>
      <c r="G46" s="19">
        <v>375</v>
      </c>
      <c r="H46" s="19">
        <v>480</v>
      </c>
      <c r="I46" s="17">
        <v>550</v>
      </c>
      <c r="J46" s="20"/>
    </row>
    <row r="47" spans="1:10">
      <c r="A47" s="12" t="s">
        <v>141</v>
      </c>
      <c r="B47" s="15" t="s">
        <v>49</v>
      </c>
      <c r="C47" s="21"/>
      <c r="E47" s="14" t="s">
        <v>55</v>
      </c>
      <c r="F47" s="19">
        <v>180</v>
      </c>
      <c r="G47" s="19">
        <v>230</v>
      </c>
      <c r="H47" s="19">
        <v>280</v>
      </c>
      <c r="I47" s="17">
        <v>300</v>
      </c>
      <c r="J47" s="20"/>
    </row>
    <row r="48" spans="1:10">
      <c r="A48" s="12" t="s">
        <v>142</v>
      </c>
      <c r="B48" s="15" t="s">
        <v>49</v>
      </c>
      <c r="C48" s="21"/>
      <c r="D48" s="24"/>
    </row>
    <row r="49" spans="1:10" ht="16.5" thickBot="1">
      <c r="A49" s="12" t="s">
        <v>143</v>
      </c>
      <c r="B49" s="15" t="s">
        <v>49</v>
      </c>
      <c r="C49" s="21"/>
      <c r="D49" s="24"/>
      <c r="E49" s="25" t="s">
        <v>67</v>
      </c>
      <c r="F49" s="16" t="s">
        <v>50</v>
      </c>
      <c r="G49" s="16" t="s">
        <v>63</v>
      </c>
      <c r="H49" s="16" t="s">
        <v>68</v>
      </c>
      <c r="I49" s="16" t="s">
        <v>65</v>
      </c>
      <c r="J49" s="16"/>
    </row>
    <row r="50" spans="1:10" ht="16.5" thickTop="1">
      <c r="A50" s="12" t="s">
        <v>144</v>
      </c>
      <c r="B50" s="15" t="s">
        <v>113</v>
      </c>
      <c r="C50" s="21"/>
      <c r="E50" s="14" t="s">
        <v>57</v>
      </c>
      <c r="F50" s="17">
        <v>245</v>
      </c>
      <c r="G50" s="17">
        <v>270</v>
      </c>
      <c r="H50" s="17">
        <v>345</v>
      </c>
      <c r="I50" s="17">
        <v>380</v>
      </c>
      <c r="J50" s="17"/>
    </row>
    <row r="51" spans="1:10">
      <c r="A51" s="12" t="s">
        <v>145</v>
      </c>
      <c r="B51" s="15" t="s">
        <v>113</v>
      </c>
      <c r="C51" s="21"/>
      <c r="E51" s="14" t="s">
        <v>56</v>
      </c>
      <c r="F51" s="17">
        <v>195</v>
      </c>
      <c r="G51" s="17">
        <v>220</v>
      </c>
      <c r="H51" s="17">
        <v>270</v>
      </c>
      <c r="I51" s="17">
        <v>300</v>
      </c>
      <c r="J51" s="17"/>
    </row>
    <row r="52" spans="1:10">
      <c r="A52" s="12" t="s">
        <v>146</v>
      </c>
      <c r="B52" s="15" t="s">
        <v>49</v>
      </c>
      <c r="C52" s="21"/>
      <c r="E52" s="14" t="s">
        <v>55</v>
      </c>
      <c r="F52" s="17">
        <v>145</v>
      </c>
      <c r="G52" s="17">
        <v>160</v>
      </c>
      <c r="H52" s="17">
        <v>185</v>
      </c>
      <c r="I52" s="17">
        <v>200</v>
      </c>
      <c r="J52" s="17"/>
    </row>
    <row r="53" spans="1:10">
      <c r="A53" s="12" t="s">
        <v>147</v>
      </c>
      <c r="B53" s="15" t="s">
        <v>49</v>
      </c>
      <c r="C53" s="21"/>
      <c r="D53" s="24"/>
    </row>
    <row r="54" spans="1:10" ht="16.5" thickBot="1">
      <c r="A54" s="12" t="s">
        <v>94</v>
      </c>
      <c r="B54" s="15" t="s">
        <v>49</v>
      </c>
      <c r="C54" s="21"/>
      <c r="D54" s="24"/>
      <c r="E54" s="25" t="s">
        <v>69</v>
      </c>
      <c r="F54" s="16" t="s">
        <v>50</v>
      </c>
      <c r="G54" s="16" t="s">
        <v>63</v>
      </c>
      <c r="H54" s="16" t="s">
        <v>64</v>
      </c>
      <c r="I54" s="16" t="s">
        <v>65</v>
      </c>
      <c r="J54" s="16"/>
    </row>
    <row r="55" spans="1:10" ht="16.5" thickTop="1">
      <c r="A55" s="12" t="s">
        <v>94</v>
      </c>
      <c r="B55" s="15" t="s">
        <v>113</v>
      </c>
      <c r="E55" s="14" t="s">
        <v>57</v>
      </c>
      <c r="F55" s="17"/>
      <c r="G55" s="17"/>
      <c r="H55" s="17"/>
      <c r="I55" s="17"/>
      <c r="J55" s="17"/>
    </row>
    <row r="56" spans="1:10">
      <c r="A56" s="12" t="s">
        <v>148</v>
      </c>
      <c r="B56" s="15" t="s">
        <v>60</v>
      </c>
      <c r="E56" s="14" t="s">
        <v>56</v>
      </c>
      <c r="F56" s="17"/>
      <c r="G56" s="17"/>
      <c r="H56" s="17"/>
      <c r="I56" s="17"/>
      <c r="J56" s="17"/>
    </row>
    <row r="57" spans="1:10">
      <c r="A57" s="12" t="s">
        <v>149</v>
      </c>
      <c r="B57" s="15" t="s">
        <v>61</v>
      </c>
      <c r="E57" s="14" t="s">
        <v>55</v>
      </c>
      <c r="F57" s="17"/>
      <c r="G57" s="17"/>
      <c r="H57" s="17"/>
      <c r="I57" s="17"/>
      <c r="J57" s="17"/>
    </row>
    <row r="58" spans="1:10">
      <c r="A58" s="12" t="s">
        <v>194</v>
      </c>
      <c r="B58" s="15" t="s">
        <v>70</v>
      </c>
    </row>
    <row r="59" spans="1:10" ht="16.5" thickBot="1">
      <c r="A59" s="12" t="s">
        <v>150</v>
      </c>
      <c r="B59" s="15" t="s">
        <v>59</v>
      </c>
      <c r="E59" s="25" t="s">
        <v>70</v>
      </c>
      <c r="F59" s="16" t="s">
        <v>50</v>
      </c>
      <c r="G59" s="16" t="s">
        <v>63</v>
      </c>
      <c r="H59" s="16" t="s">
        <v>64</v>
      </c>
      <c r="I59" s="16" t="s">
        <v>65</v>
      </c>
      <c r="J59" s="16"/>
    </row>
    <row r="60" spans="1:10" ht="16.5" thickTop="1">
      <c r="A60" s="12" t="s">
        <v>151</v>
      </c>
      <c r="B60" s="15" t="s">
        <v>58</v>
      </c>
      <c r="E60" s="14" t="s">
        <v>57</v>
      </c>
      <c r="F60" s="17"/>
      <c r="G60" s="17"/>
      <c r="H60" s="17"/>
      <c r="I60" s="17"/>
      <c r="J60" s="17"/>
    </row>
    <row r="61" spans="1:10">
      <c r="A61" s="12" t="s">
        <v>152</v>
      </c>
      <c r="B61" s="15" t="s">
        <v>60</v>
      </c>
      <c r="E61" s="14" t="s">
        <v>56</v>
      </c>
      <c r="F61" s="17"/>
      <c r="G61" s="17"/>
      <c r="H61" s="17"/>
      <c r="I61" s="17"/>
      <c r="J61" s="17"/>
    </row>
    <row r="62" spans="1:10">
      <c r="A62" s="12" t="s">
        <v>119</v>
      </c>
      <c r="B62" s="15" t="s">
        <v>60</v>
      </c>
      <c r="E62" s="14" t="s">
        <v>55</v>
      </c>
      <c r="F62" s="17"/>
      <c r="G62" s="17"/>
      <c r="H62" s="17"/>
      <c r="I62" s="17"/>
      <c r="J62" s="17"/>
    </row>
    <row r="63" spans="1:10">
      <c r="A63" s="12" t="s">
        <v>153</v>
      </c>
      <c r="B63" s="15" t="s">
        <v>61</v>
      </c>
    </row>
    <row r="64" spans="1:10">
      <c r="A64" s="12" t="s">
        <v>90</v>
      </c>
      <c r="B64" s="15" t="s">
        <v>61</v>
      </c>
    </row>
    <row r="65" spans="1:2">
      <c r="A65" s="12" t="s">
        <v>107</v>
      </c>
      <c r="B65" s="15" t="s">
        <v>49</v>
      </c>
    </row>
    <row r="66" spans="1:2">
      <c r="A66" s="12" t="s">
        <v>154</v>
      </c>
      <c r="B66" s="15" t="s">
        <v>49</v>
      </c>
    </row>
    <row r="67" spans="1:2">
      <c r="A67" s="12" t="s">
        <v>155</v>
      </c>
      <c r="B67" s="15" t="s">
        <v>49</v>
      </c>
    </row>
    <row r="68" spans="1:2">
      <c r="A68" s="12" t="s">
        <v>156</v>
      </c>
      <c r="B68" s="15" t="s">
        <v>62</v>
      </c>
    </row>
    <row r="69" spans="1:2">
      <c r="A69" s="12" t="s">
        <v>157</v>
      </c>
      <c r="B69" s="15" t="s">
        <v>62</v>
      </c>
    </row>
    <row r="70" spans="1:2">
      <c r="A70" s="12" t="s">
        <v>158</v>
      </c>
      <c r="B70" s="15" t="s">
        <v>62</v>
      </c>
    </row>
    <row r="71" spans="1:2">
      <c r="A71" s="12" t="s">
        <v>159</v>
      </c>
      <c r="B71" s="15" t="s">
        <v>62</v>
      </c>
    </row>
    <row r="72" spans="1:2">
      <c r="A72" s="12" t="s">
        <v>120</v>
      </c>
      <c r="B72" s="15" t="s">
        <v>62</v>
      </c>
    </row>
    <row r="73" spans="1:2">
      <c r="A73" s="12" t="s">
        <v>160</v>
      </c>
      <c r="B73" s="15" t="s">
        <v>62</v>
      </c>
    </row>
    <row r="74" spans="1:2">
      <c r="A74" s="12" t="s">
        <v>161</v>
      </c>
      <c r="B74" s="15" t="s">
        <v>62</v>
      </c>
    </row>
    <row r="75" spans="1:2">
      <c r="A75" s="12" t="s">
        <v>162</v>
      </c>
      <c r="B75" s="15" t="s">
        <v>62</v>
      </c>
    </row>
    <row r="76" spans="1:2">
      <c r="A76" s="12" t="s">
        <v>163</v>
      </c>
      <c r="B76" s="15" t="s">
        <v>62</v>
      </c>
    </row>
    <row r="77" spans="1:2">
      <c r="A77" s="12" t="s">
        <v>164</v>
      </c>
      <c r="B77" s="15" t="s">
        <v>62</v>
      </c>
    </row>
    <row r="78" spans="1:2">
      <c r="A78" s="12" t="s">
        <v>165</v>
      </c>
      <c r="B78" s="15" t="s">
        <v>67</v>
      </c>
    </row>
    <row r="79" spans="1:2">
      <c r="A79" s="12" t="s">
        <v>166</v>
      </c>
      <c r="B79" s="15" t="s">
        <v>67</v>
      </c>
    </row>
    <row r="80" spans="1:2">
      <c r="A80" s="12" t="s">
        <v>167</v>
      </c>
      <c r="B80" s="15" t="s">
        <v>67</v>
      </c>
    </row>
    <row r="81" spans="1:4">
      <c r="A81" s="12" t="s">
        <v>168</v>
      </c>
      <c r="B81" s="15" t="s">
        <v>67</v>
      </c>
    </row>
    <row r="82" spans="1:4">
      <c r="A82" s="12" t="s">
        <v>169</v>
      </c>
      <c r="B82" s="15" t="s">
        <v>66</v>
      </c>
    </row>
    <row r="83" spans="1:4">
      <c r="A83" s="12" t="s">
        <v>170</v>
      </c>
      <c r="B83" s="15" t="s">
        <v>66</v>
      </c>
    </row>
    <row r="84" spans="1:4">
      <c r="A84" s="12" t="s">
        <v>84</v>
      </c>
      <c r="B84" s="15" t="s">
        <v>113</v>
      </c>
    </row>
    <row r="85" spans="1:4">
      <c r="A85" s="12" t="s">
        <v>88</v>
      </c>
      <c r="B85" s="15" t="s">
        <v>113</v>
      </c>
    </row>
    <row r="86" spans="1:4">
      <c r="A86" s="12" t="s">
        <v>79</v>
      </c>
      <c r="B86" s="15" t="s">
        <v>113</v>
      </c>
    </row>
    <row r="87" spans="1:4">
      <c r="A87" s="12" t="s">
        <v>89</v>
      </c>
      <c r="B87" s="15" t="s">
        <v>60</v>
      </c>
    </row>
    <row r="88" spans="1:4">
      <c r="A88" s="12" t="s">
        <v>82</v>
      </c>
      <c r="B88" s="15" t="s">
        <v>69</v>
      </c>
    </row>
    <row r="89" spans="1:4">
      <c r="A89" s="12" t="s">
        <v>86</v>
      </c>
      <c r="B89" s="15" t="s">
        <v>69</v>
      </c>
    </row>
    <row r="90" spans="1:4">
      <c r="A90" s="12" t="s">
        <v>77</v>
      </c>
      <c r="B90" s="15" t="s">
        <v>69</v>
      </c>
    </row>
    <row r="91" spans="1:4">
      <c r="A91" s="12" t="s">
        <v>72</v>
      </c>
      <c r="B91" s="15" t="s">
        <v>61</v>
      </c>
    </row>
    <row r="92" spans="1:4">
      <c r="A92" s="12" t="s">
        <v>85</v>
      </c>
      <c r="B92" s="15" t="s">
        <v>60</v>
      </c>
    </row>
    <row r="93" spans="1:4">
      <c r="A93" s="12" t="s">
        <v>74</v>
      </c>
      <c r="B93" s="15" t="s">
        <v>70</v>
      </c>
    </row>
    <row r="94" spans="1:4">
      <c r="A94" s="12" t="s">
        <v>73</v>
      </c>
      <c r="B94" s="15" t="s">
        <v>69</v>
      </c>
      <c r="D94" s="23"/>
    </row>
    <row r="95" spans="1:4">
      <c r="A95" s="12" t="s">
        <v>76</v>
      </c>
      <c r="B95" s="15" t="s">
        <v>60</v>
      </c>
      <c r="D95" s="23"/>
    </row>
    <row r="96" spans="1:4">
      <c r="A96" s="12" t="s">
        <v>80</v>
      </c>
      <c r="B96" s="15" t="s">
        <v>60</v>
      </c>
      <c r="D96" s="23"/>
    </row>
    <row r="97" spans="1:4">
      <c r="A97" s="12" t="s">
        <v>97</v>
      </c>
      <c r="B97" s="15" t="s">
        <v>60</v>
      </c>
      <c r="D97" s="23"/>
    </row>
    <row r="98" spans="1:4">
      <c r="A98" s="12" t="s">
        <v>81</v>
      </c>
      <c r="B98" s="15" t="s">
        <v>61</v>
      </c>
      <c r="C98" s="10"/>
      <c r="D98" s="23"/>
    </row>
    <row r="99" spans="1:4">
      <c r="A99" s="12" t="s">
        <v>95</v>
      </c>
      <c r="B99" s="15" t="s">
        <v>60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Beds</vt:lpstr>
      <vt:lpstr>Sheet1</vt:lpstr>
      <vt:lpstr>JDE Upload</vt:lpstr>
      <vt:lpstr>Models</vt:lpstr>
      <vt:lpstr>FLEX</vt:lpstr>
      <vt:lpstr>Survey's</vt:lpstr>
    </vt:vector>
  </TitlesOfParts>
  <Company>Stryker Medical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tcloney</dc:creator>
  <cp:lastModifiedBy>Aaron Gamache</cp:lastModifiedBy>
  <cp:lastPrinted>2010-03-02T18:30:38Z</cp:lastPrinted>
  <dcterms:created xsi:type="dcterms:W3CDTF">2009-09-17T16:42:02Z</dcterms:created>
  <dcterms:modified xsi:type="dcterms:W3CDTF">2011-05-12T14:27:33Z</dcterms:modified>
</cp:coreProperties>
</file>